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drawings/drawing10.xml" ContentType="application/vnd.openxmlformats-officedocument.drawingml.chartshapes+xml"/>
  <Override PartName="/xl/charts/chart11.xml" ContentType="application/vnd.openxmlformats-officedocument.drawingml.chart+xml"/>
  <Override PartName="/xl/drawings/drawing11.xml" ContentType="application/vnd.openxmlformats-officedocument.drawingml.chartshapes+xml"/>
  <Override PartName="/xl/charts/chart12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21.xml" ContentType="application/vnd.openxmlformats-officedocument.drawingml.chart+xml"/>
  <Override PartName="/xl/drawings/drawing20.xml" ContentType="application/vnd.openxmlformats-officedocument.drawingml.chartshapes+xml"/>
  <Override PartName="/xl/charts/chart22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23.xml" ContentType="application/vnd.openxmlformats-officedocument.drawingml.chart+xml"/>
  <Override PartName="/xl/drawings/drawing23.xml" ContentType="application/vnd.openxmlformats-officedocument.drawingml.chartshapes+xml"/>
  <Override PartName="/xl/charts/chart24.xml" ContentType="application/vnd.openxmlformats-officedocument.drawingml.chart+xml"/>
  <Override PartName="/xl/drawings/drawing24.xml" ContentType="application/vnd.openxmlformats-officedocument.drawingml.chartshapes+xml"/>
  <Override PartName="/xl/charts/chart25.xml" ContentType="application/vnd.openxmlformats-officedocument.drawingml.chart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drawings/drawing27.xml" ContentType="application/vnd.openxmlformats-officedocument.drawingml.chartshapes+xml"/>
  <Override PartName="/xl/charts/chart27.xml" ContentType="application/vnd.openxmlformats-officedocument.drawingml.chart+xml"/>
  <Override PartName="/xl/drawings/drawing28.xml" ContentType="application/vnd.openxmlformats-officedocument.drawingml.chartshapes+xml"/>
  <Override PartName="/xl/charts/chart28.xml" ContentType="application/vnd.openxmlformats-officedocument.drawingml.chart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5" windowWidth="19230" windowHeight="11100" tabRatio="970"/>
  </bookViews>
  <sheets>
    <sheet name="Cover" sheetId="2" r:id="rId1"/>
    <sheet name="ToC" sheetId="3" r:id="rId2"/>
    <sheet name="Group_BS" sheetId="4" r:id="rId3"/>
    <sheet name="Group_IS" sheetId="5" r:id="rId4"/>
    <sheet name="Group IS by Subsidiary" sheetId="34" r:id="rId5"/>
    <sheet name="Deposit Breakdown" sheetId="8" r:id="rId6"/>
    <sheet name="Loan Breakdown(Total Credit)" sheetId="9" r:id="rId7"/>
    <sheet name="Loan Breakdown(Loans in KRW)" sheetId="10" r:id="rId8"/>
    <sheet name="Loan Breakdown-1" sheetId="11" r:id="rId9"/>
    <sheet name="Loan Breakdown-2" sheetId="12" r:id="rId10"/>
    <sheet name="Loan Maturity" sheetId="13" r:id="rId11"/>
    <sheet name="NIM(Bank+Card)" sheetId="32" r:id="rId12"/>
    <sheet name="NIM(Bank)" sheetId="15" r:id="rId13"/>
    <sheet name="Asset Quality-Group" sheetId="16" r:id="rId14"/>
    <sheet name="LLP" sheetId="19" r:id="rId15"/>
    <sheet name="Asset Quality by Borrower" sheetId="17" r:id="rId16"/>
    <sheet name="Delinquency by Borrower" sheetId="20" r:id="rId17"/>
    <sheet name="Delinquency by Industry(Corp)" sheetId="21" r:id="rId18"/>
    <sheet name="Delinquency by Industry(SME)" sheetId="22" r:id="rId19"/>
    <sheet name="BIS Ratio" sheetId="24" r:id="rId20"/>
    <sheet name="Woori Card" sheetId="29" r:id="rId21"/>
    <sheet name="Card_AQ" sheetId="27" r:id="rId22"/>
  </sheets>
  <definedNames>
    <definedName name="_xlnm.Print_Area" localSheetId="15">'Asset Quality by Borrower'!$A$1:$S$27</definedName>
    <definedName name="_xlnm.Print_Area" localSheetId="13">'Asset Quality-Group'!$A$1:$V$27</definedName>
    <definedName name="_xlnm.Print_Area" localSheetId="19">'BIS Ratio'!$A$1:$J$32</definedName>
    <definedName name="_xlnm.Print_Area" localSheetId="21">Card_AQ!$A$1:$R$32</definedName>
    <definedName name="_xlnm.Print_Area" localSheetId="0">Cover!$A$1:$O$41</definedName>
    <definedName name="_xlnm.Print_Area" localSheetId="16">'Delinquency by Borrower'!$A$1:$X$19</definedName>
    <definedName name="_xlnm.Print_Area" localSheetId="17">'Delinquency by Industry(Corp)'!$A$1:$AB$31</definedName>
    <definedName name="_xlnm.Print_Area" localSheetId="18">'Delinquency by Industry(SME)'!$A$1:$W$38</definedName>
    <definedName name="_xlnm.Print_Area" localSheetId="5">'Deposit Breakdown'!$A$1:$O$31</definedName>
    <definedName name="_xlnm.Print_Area" localSheetId="2">Group_BS!$A$1:$R$33</definedName>
    <definedName name="_xlnm.Print_Area" localSheetId="3">Group_IS!$A$1:$N$28</definedName>
    <definedName name="_xlnm.Print_Area" localSheetId="14">LLP!$A$1:$O$24</definedName>
    <definedName name="_xlnm.Print_Area" localSheetId="7">'Loan Breakdown(Loans in KRW)'!$A$1:$S$32</definedName>
    <definedName name="_xlnm.Print_Area" localSheetId="6">'Loan Breakdown(Total Credit)'!$A$1:$O$29</definedName>
    <definedName name="_xlnm.Print_Area" localSheetId="8">'Loan Breakdown-1'!$A$1:$Q$35</definedName>
    <definedName name="_xlnm.Print_Area" localSheetId="9">'Loan Breakdown-2'!$A$1:$P$36</definedName>
    <definedName name="_xlnm.Print_Area" localSheetId="10">'Loan Maturity'!$A$1:$T$39</definedName>
    <definedName name="_xlnm.Print_Area" localSheetId="12">'NIM(Bank)'!$A$1:$X$44</definedName>
    <definedName name="_xlnm.Print_Area" localSheetId="11">'NIM(Bank+Card)'!$A$1:$M$31</definedName>
    <definedName name="_xlnm.Print_Area" localSheetId="1">ToC!$A$1:$X$30</definedName>
    <definedName name="_xlnm.Print_Area" localSheetId="20">'Woori Card'!$A$1:$J$40</definedName>
    <definedName name="_xlnm.Print_Titles" localSheetId="19">'BIS Ratio'!$C:$C</definedName>
    <definedName name="_xlnm.Print_Titles" localSheetId="20">'Woori Card'!$C:$C</definedName>
  </definedNames>
  <calcPr calcId="145621"/>
  <fileRecoveryPr autoRecover="0"/>
</workbook>
</file>

<file path=xl/calcChain.xml><?xml version="1.0" encoding="utf-8"?>
<calcChain xmlns="http://schemas.openxmlformats.org/spreadsheetml/2006/main">
  <c r="X21" i="15" l="1"/>
  <c r="U21" i="15"/>
  <c r="R21" i="15"/>
  <c r="O21" i="15"/>
  <c r="L21" i="15"/>
  <c r="I21" i="15"/>
  <c r="F21" i="15"/>
  <c r="X20" i="15"/>
  <c r="U20" i="15"/>
  <c r="R20" i="15"/>
  <c r="O20" i="15"/>
  <c r="L20" i="15"/>
  <c r="I20" i="15"/>
  <c r="F20" i="15"/>
  <c r="X19" i="15"/>
  <c r="U19" i="15"/>
  <c r="R19" i="15"/>
  <c r="O19" i="15"/>
  <c r="L19" i="15"/>
  <c r="I19" i="15"/>
  <c r="F19" i="15"/>
  <c r="X15" i="15"/>
  <c r="R15" i="15"/>
  <c r="O15" i="15"/>
  <c r="L15" i="15"/>
  <c r="I15" i="15"/>
  <c r="F15" i="15"/>
  <c r="X14" i="15"/>
  <c r="R14" i="15"/>
  <c r="O14" i="15"/>
  <c r="L14" i="15"/>
  <c r="I14" i="15"/>
  <c r="F14" i="15"/>
  <c r="X13" i="15"/>
  <c r="R13" i="15"/>
  <c r="O13" i="15"/>
  <c r="L13" i="15"/>
  <c r="I13" i="15"/>
  <c r="F13" i="15"/>
  <c r="X12" i="15"/>
  <c r="R12" i="15"/>
  <c r="O12" i="15"/>
  <c r="L12" i="15"/>
  <c r="I12" i="15"/>
  <c r="F12" i="15"/>
  <c r="X11" i="15"/>
  <c r="R11" i="15"/>
  <c r="O11" i="15"/>
  <c r="L11" i="15"/>
  <c r="I11" i="15"/>
  <c r="F11" i="15"/>
  <c r="X10" i="15"/>
  <c r="R10" i="15"/>
  <c r="O10" i="15"/>
  <c r="L10" i="15"/>
  <c r="I10" i="15"/>
  <c r="F10" i="15"/>
  <c r="X9" i="15"/>
  <c r="R9" i="15"/>
  <c r="O9" i="15"/>
  <c r="L9" i="15"/>
  <c r="I9" i="15"/>
  <c r="F9" i="15"/>
  <c r="X8" i="15"/>
  <c r="X18" i="15" s="1"/>
  <c r="R8" i="15"/>
  <c r="R18" i="15" s="1"/>
  <c r="O8" i="15"/>
  <c r="O18" i="15" s="1"/>
  <c r="L8" i="15"/>
  <c r="L18" i="15" s="1"/>
  <c r="I8" i="15"/>
  <c r="I18" i="15" s="1"/>
  <c r="F8" i="15"/>
  <c r="F18" i="15" s="1"/>
  <c r="X7" i="15"/>
  <c r="X17" i="15" s="1"/>
  <c r="R7" i="15"/>
  <c r="R17" i="15" s="1"/>
  <c r="O7" i="15"/>
  <c r="O17" i="15" s="1"/>
  <c r="L7" i="15"/>
  <c r="L17" i="15" s="1"/>
  <c r="I7" i="15"/>
  <c r="I17" i="15" s="1"/>
  <c r="F7" i="15"/>
  <c r="F17" i="15" s="1"/>
  <c r="X6" i="15"/>
  <c r="X16" i="15" s="1"/>
  <c r="R6" i="15"/>
  <c r="R16" i="15" s="1"/>
  <c r="O6" i="15"/>
  <c r="O16" i="15" s="1"/>
  <c r="L6" i="15"/>
  <c r="L16" i="15" s="1"/>
  <c r="I6" i="15"/>
  <c r="I16" i="15" s="1"/>
  <c r="F6" i="15"/>
  <c r="F16" i="15" s="1"/>
  <c r="F15" i="12" l="1"/>
  <c r="F11" i="12"/>
  <c r="D9" i="12"/>
  <c r="N28" i="27"/>
  <c r="O28" i="27" s="1"/>
  <c r="M28" i="27"/>
  <c r="P13" i="27" s="1"/>
  <c r="I28" i="27"/>
  <c r="F28" i="27"/>
  <c r="N27" i="27"/>
  <c r="O27" i="27" s="1"/>
  <c r="M27" i="27"/>
  <c r="I27" i="27"/>
  <c r="F27" i="27"/>
  <c r="N26" i="27"/>
  <c r="Q11" i="27" s="1"/>
  <c r="M26" i="27"/>
  <c r="N25" i="27"/>
  <c r="O25" i="27" s="1"/>
  <c r="M25" i="27"/>
  <c r="I25" i="27"/>
  <c r="F25" i="27"/>
  <c r="O24" i="27"/>
  <c r="N24" i="27"/>
  <c r="N23" i="27" s="1"/>
  <c r="O23" i="27" s="1"/>
  <c r="M24" i="27"/>
  <c r="I24" i="27"/>
  <c r="F24" i="27"/>
  <c r="M23" i="27"/>
  <c r="L23" i="27"/>
  <c r="K23" i="27"/>
  <c r="J23" i="27"/>
  <c r="L24" i="27" s="1"/>
  <c r="I23" i="27"/>
  <c r="H23" i="27"/>
  <c r="G23" i="27"/>
  <c r="E23" i="27"/>
  <c r="F23" i="27" s="1"/>
  <c r="D23" i="27"/>
  <c r="Q12" i="27"/>
  <c r="P12" i="27"/>
  <c r="P11" i="27"/>
  <c r="Q10" i="27"/>
  <c r="P10" i="27"/>
  <c r="P9" i="27"/>
  <c r="O8" i="27"/>
  <c r="N8" i="27"/>
  <c r="M8" i="27"/>
  <c r="L8" i="27"/>
  <c r="K8" i="27"/>
  <c r="J8" i="27"/>
  <c r="I8" i="27"/>
  <c r="H8" i="27"/>
  <c r="G8" i="27"/>
  <c r="F8" i="27"/>
  <c r="E8" i="27"/>
  <c r="D8" i="27"/>
  <c r="D20" i="29"/>
  <c r="H27" i="24"/>
  <c r="F27" i="24"/>
  <c r="D27" i="24"/>
  <c r="H25" i="24"/>
  <c r="G25" i="24"/>
  <c r="F25" i="24"/>
  <c r="E25" i="24"/>
  <c r="D25" i="24"/>
  <c r="H21" i="24"/>
  <c r="G21" i="24"/>
  <c r="G27" i="24" s="1"/>
  <c r="F21" i="24"/>
  <c r="E21" i="24"/>
  <c r="E27" i="24" s="1"/>
  <c r="D21" i="24"/>
  <c r="G19" i="24"/>
  <c r="F19" i="24"/>
  <c r="G16" i="24"/>
  <c r="F16" i="24"/>
  <c r="E16" i="24"/>
  <c r="G13" i="24"/>
  <c r="F13" i="24"/>
  <c r="E13" i="24"/>
  <c r="D13" i="24"/>
  <c r="H7" i="24"/>
  <c r="H26" i="24" s="1"/>
  <c r="G7" i="24"/>
  <c r="G26" i="24" s="1"/>
  <c r="F7" i="24"/>
  <c r="F26" i="24" s="1"/>
  <c r="E7" i="24"/>
  <c r="E26" i="24" s="1"/>
  <c r="D7" i="24"/>
  <c r="D26" i="24" s="1"/>
  <c r="V33" i="22"/>
  <c r="U33" i="22"/>
  <c r="S33" i="22"/>
  <c r="R33" i="22"/>
  <c r="Q33" i="22"/>
  <c r="P33" i="22"/>
  <c r="O33" i="22"/>
  <c r="M33" i="22"/>
  <c r="L33" i="22"/>
  <c r="J33" i="22"/>
  <c r="I33" i="22"/>
  <c r="G33" i="22"/>
  <c r="F33" i="22"/>
  <c r="E33" i="22"/>
  <c r="T32" i="22"/>
  <c r="T28" i="22" s="1"/>
  <c r="Q32" i="22"/>
  <c r="N32" i="22"/>
  <c r="N33" i="22" s="1"/>
  <c r="K32" i="22"/>
  <c r="K33" i="22" s="1"/>
  <c r="H32" i="22"/>
  <c r="H28" i="22" s="1"/>
  <c r="H29" i="22" s="1"/>
  <c r="E32" i="22"/>
  <c r="V31" i="22"/>
  <c r="U31" i="22"/>
  <c r="S31" i="22"/>
  <c r="R31" i="22"/>
  <c r="Q31" i="22"/>
  <c r="P31" i="22"/>
  <c r="M31" i="22"/>
  <c r="L31" i="22"/>
  <c r="J31" i="22"/>
  <c r="I31" i="22"/>
  <c r="H31" i="22"/>
  <c r="G31" i="22"/>
  <c r="F31" i="22"/>
  <c r="E31" i="22"/>
  <c r="T30" i="22"/>
  <c r="T26" i="22" s="1"/>
  <c r="T27" i="22" s="1"/>
  <c r="Q30" i="22"/>
  <c r="P30" i="22"/>
  <c r="O31" i="22" s="1"/>
  <c r="N30" i="22"/>
  <c r="N31" i="22" s="1"/>
  <c r="K30" i="22"/>
  <c r="K31" i="22" s="1"/>
  <c r="H30" i="22"/>
  <c r="E30" i="22"/>
  <c r="U29" i="22"/>
  <c r="M29" i="22"/>
  <c r="I29" i="22"/>
  <c r="V28" i="22"/>
  <c r="V29" i="22" s="1"/>
  <c r="U28" i="22"/>
  <c r="S28" i="22"/>
  <c r="S29" i="22" s="1"/>
  <c r="R28" i="22"/>
  <c r="R29" i="22" s="1"/>
  <c r="P28" i="22"/>
  <c r="P29" i="22" s="1"/>
  <c r="O28" i="22"/>
  <c r="O29" i="22" s="1"/>
  <c r="M28" i="22"/>
  <c r="L28" i="22"/>
  <c r="J28" i="22"/>
  <c r="J29" i="22" s="1"/>
  <c r="I28" i="22"/>
  <c r="G28" i="22"/>
  <c r="G29" i="22" s="1"/>
  <c r="F28" i="22"/>
  <c r="F29" i="22" s="1"/>
  <c r="U27" i="22"/>
  <c r="P27" i="22"/>
  <c r="M27" i="22"/>
  <c r="L27" i="22"/>
  <c r="I27" i="22"/>
  <c r="V26" i="22"/>
  <c r="V27" i="22" s="1"/>
  <c r="U26" i="22"/>
  <c r="S26" i="22"/>
  <c r="S27" i="22" s="1"/>
  <c r="R26" i="22"/>
  <c r="R27" i="22" s="1"/>
  <c r="P26" i="22"/>
  <c r="O26" i="22"/>
  <c r="O27" i="22" s="1"/>
  <c r="M26" i="22"/>
  <c r="L26" i="22"/>
  <c r="J26" i="22"/>
  <c r="J27" i="22" s="1"/>
  <c r="I26" i="22"/>
  <c r="G26" i="22"/>
  <c r="G27" i="22" s="1"/>
  <c r="F26" i="22"/>
  <c r="F27" i="22" s="1"/>
  <c r="V25" i="22"/>
  <c r="U25" i="22"/>
  <c r="S25" i="22"/>
  <c r="R25" i="22"/>
  <c r="Q25" i="22"/>
  <c r="P25" i="22"/>
  <c r="O25" i="22"/>
  <c r="M25" i="22"/>
  <c r="L25" i="22"/>
  <c r="J25" i="22"/>
  <c r="I25" i="22"/>
  <c r="G25" i="22"/>
  <c r="F25" i="22"/>
  <c r="E25" i="22"/>
  <c r="T24" i="22"/>
  <c r="T25" i="22" s="1"/>
  <c r="Q24" i="22"/>
  <c r="N24" i="22"/>
  <c r="N25" i="22" s="1"/>
  <c r="K24" i="22"/>
  <c r="K25" i="22" s="1"/>
  <c r="H24" i="22"/>
  <c r="H25" i="22" s="1"/>
  <c r="E24" i="22"/>
  <c r="V23" i="22"/>
  <c r="U23" i="22"/>
  <c r="S23" i="22"/>
  <c r="R23" i="22"/>
  <c r="Q23" i="22"/>
  <c r="P23" i="22"/>
  <c r="O23" i="22"/>
  <c r="M23" i="22"/>
  <c r="L23" i="22"/>
  <c r="J23" i="22"/>
  <c r="I23" i="22"/>
  <c r="G23" i="22"/>
  <c r="F23" i="22"/>
  <c r="E23" i="22"/>
  <c r="T22" i="22"/>
  <c r="T23" i="22" s="1"/>
  <c r="Q22" i="22"/>
  <c r="N22" i="22"/>
  <c r="N23" i="22" s="1"/>
  <c r="K22" i="22"/>
  <c r="K23" i="22" s="1"/>
  <c r="H22" i="22"/>
  <c r="H23" i="22" s="1"/>
  <c r="E22" i="22"/>
  <c r="V21" i="22"/>
  <c r="U21" i="22"/>
  <c r="S21" i="22"/>
  <c r="R21" i="22"/>
  <c r="Q21" i="22"/>
  <c r="P21" i="22"/>
  <c r="O21" i="22"/>
  <c r="M21" i="22"/>
  <c r="L21" i="22"/>
  <c r="J21" i="22"/>
  <c r="I21" i="22"/>
  <c r="G21" i="22"/>
  <c r="F21" i="22"/>
  <c r="E21" i="22"/>
  <c r="T20" i="22"/>
  <c r="T21" i="22" s="1"/>
  <c r="Q20" i="22"/>
  <c r="N20" i="22"/>
  <c r="N21" i="22" s="1"/>
  <c r="K20" i="22"/>
  <c r="K21" i="22" s="1"/>
  <c r="H20" i="22"/>
  <c r="H21" i="22" s="1"/>
  <c r="E20" i="22"/>
  <c r="V19" i="22"/>
  <c r="U19" i="22"/>
  <c r="S19" i="22"/>
  <c r="R19" i="22"/>
  <c r="Q19" i="22"/>
  <c r="P19" i="22"/>
  <c r="O19" i="22"/>
  <c r="M19" i="22"/>
  <c r="L19" i="22"/>
  <c r="J19" i="22"/>
  <c r="I19" i="22"/>
  <c r="G19" i="22"/>
  <c r="F19" i="22"/>
  <c r="E19" i="22"/>
  <c r="T18" i="22"/>
  <c r="T19" i="22" s="1"/>
  <c r="Q18" i="22"/>
  <c r="N18" i="22"/>
  <c r="N19" i="22" s="1"/>
  <c r="K18" i="22"/>
  <c r="K19" i="22" s="1"/>
  <c r="H18" i="22"/>
  <c r="H19" i="22" s="1"/>
  <c r="E18" i="22"/>
  <c r="V17" i="22"/>
  <c r="U17" i="22"/>
  <c r="S17" i="22"/>
  <c r="R17" i="22"/>
  <c r="Q17" i="22"/>
  <c r="P17" i="22"/>
  <c r="O17" i="22"/>
  <c r="M17" i="22"/>
  <c r="L17" i="22"/>
  <c r="J17" i="22"/>
  <c r="I17" i="22"/>
  <c r="G17" i="22"/>
  <c r="F17" i="22"/>
  <c r="E17" i="22"/>
  <c r="T16" i="22"/>
  <c r="T17" i="22" s="1"/>
  <c r="Q16" i="22"/>
  <c r="N16" i="22"/>
  <c r="N17" i="22" s="1"/>
  <c r="K16" i="22"/>
  <c r="K17" i="22" s="1"/>
  <c r="H16" i="22"/>
  <c r="H17" i="22" s="1"/>
  <c r="E16" i="22"/>
  <c r="V15" i="22"/>
  <c r="U15" i="22"/>
  <c r="S15" i="22"/>
  <c r="R15" i="22"/>
  <c r="Q15" i="22"/>
  <c r="P15" i="22"/>
  <c r="O15" i="22"/>
  <c r="M15" i="22"/>
  <c r="L15" i="22"/>
  <c r="J15" i="22"/>
  <c r="I15" i="22"/>
  <c r="G15" i="22"/>
  <c r="F15" i="22"/>
  <c r="E15" i="22"/>
  <c r="T14" i="22"/>
  <c r="T15" i="22" s="1"/>
  <c r="Q14" i="22"/>
  <c r="N14" i="22"/>
  <c r="N15" i="22" s="1"/>
  <c r="K14" i="22"/>
  <c r="K15" i="22" s="1"/>
  <c r="H14" i="22"/>
  <c r="H15" i="22" s="1"/>
  <c r="E14" i="22"/>
  <c r="V13" i="22"/>
  <c r="U13" i="22"/>
  <c r="S13" i="22"/>
  <c r="R13" i="22"/>
  <c r="Q13" i="22"/>
  <c r="P13" i="22"/>
  <c r="O13" i="22"/>
  <c r="M13" i="22"/>
  <c r="L13" i="22"/>
  <c r="J13" i="22"/>
  <c r="I13" i="22"/>
  <c r="G13" i="22"/>
  <c r="F13" i="22"/>
  <c r="E13" i="22"/>
  <c r="T12" i="22"/>
  <c r="T13" i="22" s="1"/>
  <c r="Q12" i="22"/>
  <c r="N12" i="22"/>
  <c r="N13" i="22" s="1"/>
  <c r="K12" i="22"/>
  <c r="K13" i="22" s="1"/>
  <c r="H12" i="22"/>
  <c r="H13" i="22" s="1"/>
  <c r="E12" i="22"/>
  <c r="V11" i="22"/>
  <c r="U11" i="22"/>
  <c r="S11" i="22"/>
  <c r="R11" i="22"/>
  <c r="Q11" i="22"/>
  <c r="P11" i="22"/>
  <c r="O11" i="22"/>
  <c r="M11" i="22"/>
  <c r="L11" i="22"/>
  <c r="J11" i="22"/>
  <c r="I11" i="22"/>
  <c r="G11" i="22"/>
  <c r="F11" i="22"/>
  <c r="E11" i="22"/>
  <c r="T10" i="22"/>
  <c r="T11" i="22" s="1"/>
  <c r="Q10" i="22"/>
  <c r="N10" i="22"/>
  <c r="N11" i="22" s="1"/>
  <c r="K10" i="22"/>
  <c r="K11" i="22" s="1"/>
  <c r="H10" i="22"/>
  <c r="H11" i="22" s="1"/>
  <c r="E10" i="22"/>
  <c r="V9" i="22"/>
  <c r="U9" i="22"/>
  <c r="S9" i="22"/>
  <c r="R9" i="22"/>
  <c r="Q9" i="22"/>
  <c r="P9" i="22"/>
  <c r="O9" i="22"/>
  <c r="M9" i="22"/>
  <c r="L9" i="22"/>
  <c r="J9" i="22"/>
  <c r="I9" i="22"/>
  <c r="G9" i="22"/>
  <c r="F9" i="22"/>
  <c r="E9" i="22"/>
  <c r="T8" i="22"/>
  <c r="T9" i="22" s="1"/>
  <c r="Q8" i="22"/>
  <c r="Q28" i="22" s="1"/>
  <c r="N8" i="22"/>
  <c r="N9" i="22" s="1"/>
  <c r="K8" i="22"/>
  <c r="K28" i="22" s="1"/>
  <c r="H8" i="22"/>
  <c r="H9" i="22" s="1"/>
  <c r="E8" i="22"/>
  <c r="E28" i="22" s="1"/>
  <c r="V7" i="22"/>
  <c r="U7" i="22"/>
  <c r="S7" i="22"/>
  <c r="R7" i="22"/>
  <c r="Q7" i="22"/>
  <c r="P7" i="22"/>
  <c r="O7" i="22"/>
  <c r="M7" i="22"/>
  <c r="L7" i="22"/>
  <c r="J7" i="22"/>
  <c r="I7" i="22"/>
  <c r="G7" i="22"/>
  <c r="F7" i="22"/>
  <c r="E7" i="22"/>
  <c r="T6" i="22"/>
  <c r="T7" i="22" s="1"/>
  <c r="Q6" i="22"/>
  <c r="Q26" i="22" s="1"/>
  <c r="Q27" i="22" s="1"/>
  <c r="N6" i="22"/>
  <c r="N7" i="22" s="1"/>
  <c r="K6" i="22"/>
  <c r="K26" i="22" s="1"/>
  <c r="K27" i="22" s="1"/>
  <c r="H6" i="22"/>
  <c r="H26" i="22" s="1"/>
  <c r="H27" i="22" s="1"/>
  <c r="E6" i="22"/>
  <c r="E26" i="22" s="1"/>
  <c r="E27" i="22" s="1"/>
  <c r="Z28" i="21"/>
  <c r="AA28" i="21" s="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H28" i="21"/>
  <c r="I28" i="21" s="1"/>
  <c r="G28" i="21"/>
  <c r="E28" i="21"/>
  <c r="Y27" i="21"/>
  <c r="U27" i="21"/>
  <c r="Q27" i="21"/>
  <c r="M27" i="21"/>
  <c r="I27" i="21"/>
  <c r="E27" i="21"/>
  <c r="Y26" i="21"/>
  <c r="U26" i="21"/>
  <c r="Q26" i="21"/>
  <c r="M26" i="21"/>
  <c r="E26" i="21"/>
  <c r="AA25" i="21"/>
  <c r="Y25" i="21"/>
  <c r="W25" i="21"/>
  <c r="U25" i="21"/>
  <c r="S25" i="21"/>
  <c r="Q25" i="21"/>
  <c r="O25" i="21"/>
  <c r="M25" i="21"/>
  <c r="K25" i="21"/>
  <c r="I25" i="21"/>
  <c r="G25" i="21"/>
  <c r="E25" i="21"/>
  <c r="AA24" i="21"/>
  <c r="Y24" i="21"/>
  <c r="W24" i="21"/>
  <c r="U24" i="21"/>
  <c r="S24" i="21"/>
  <c r="Q24" i="21"/>
  <c r="O24" i="21"/>
  <c r="M24" i="21"/>
  <c r="K24" i="21"/>
  <c r="I24" i="21"/>
  <c r="G24" i="21"/>
  <c r="E24" i="21"/>
  <c r="AA23" i="21"/>
  <c r="Y23" i="21"/>
  <c r="W23" i="21"/>
  <c r="U23" i="21"/>
  <c r="S23" i="21"/>
  <c r="Q23" i="21"/>
  <c r="O23" i="21"/>
  <c r="M23" i="21"/>
  <c r="K23" i="21"/>
  <c r="I23" i="21"/>
  <c r="G23" i="21"/>
  <c r="E23" i="21"/>
  <c r="AA22" i="21"/>
  <c r="Y22" i="21"/>
  <c r="W22" i="21"/>
  <c r="U22" i="21"/>
  <c r="S22" i="21"/>
  <c r="Q22" i="21"/>
  <c r="O22" i="21"/>
  <c r="M22" i="21"/>
  <c r="K22" i="21"/>
  <c r="I22" i="21"/>
  <c r="G22" i="21"/>
  <c r="E22" i="21"/>
  <c r="AA21" i="21"/>
  <c r="Y21" i="21"/>
  <c r="W21" i="21"/>
  <c r="U21" i="21"/>
  <c r="S21" i="21"/>
  <c r="Q21" i="21"/>
  <c r="O21" i="21"/>
  <c r="M21" i="21"/>
  <c r="K21" i="21"/>
  <c r="I21" i="21"/>
  <c r="G21" i="21"/>
  <c r="E21" i="21"/>
  <c r="AA20" i="21"/>
  <c r="Y20" i="21"/>
  <c r="W20" i="21"/>
  <c r="U20" i="21"/>
  <c r="S20" i="21"/>
  <c r="Q20" i="21"/>
  <c r="O20" i="21"/>
  <c r="M20" i="21"/>
  <c r="K20" i="21"/>
  <c r="I20" i="21"/>
  <c r="G20" i="21"/>
  <c r="E20" i="21"/>
  <c r="AA19" i="21"/>
  <c r="Y19" i="21"/>
  <c r="W19" i="21"/>
  <c r="U19" i="21"/>
  <c r="S19" i="21"/>
  <c r="Q19" i="21"/>
  <c r="O19" i="21"/>
  <c r="M19" i="21"/>
  <c r="K19" i="21"/>
  <c r="I19" i="21"/>
  <c r="G19" i="21"/>
  <c r="E19" i="21"/>
  <c r="AA18" i="21"/>
  <c r="Y18" i="21"/>
  <c r="W18" i="21"/>
  <c r="U18" i="21"/>
  <c r="S18" i="21"/>
  <c r="Q18" i="21"/>
  <c r="O18" i="21"/>
  <c r="M18" i="21"/>
  <c r="K18" i="21"/>
  <c r="I18" i="21"/>
  <c r="G18" i="21"/>
  <c r="E18" i="21"/>
  <c r="AA17" i="21"/>
  <c r="Y17" i="21"/>
  <c r="W17" i="21"/>
  <c r="U17" i="21"/>
  <c r="S17" i="21"/>
  <c r="Q17" i="21"/>
  <c r="O17" i="21"/>
  <c r="M17" i="21"/>
  <c r="K17" i="21"/>
  <c r="I17" i="21"/>
  <c r="G17" i="21"/>
  <c r="E17" i="21"/>
  <c r="AA16" i="21"/>
  <c r="Y16" i="21"/>
  <c r="W16" i="21"/>
  <c r="U16" i="21"/>
  <c r="S16" i="21"/>
  <c r="Q16" i="21"/>
  <c r="O16" i="21"/>
  <c r="M16" i="21"/>
  <c r="K16" i="21"/>
  <c r="I16" i="21"/>
  <c r="G16" i="21"/>
  <c r="E16" i="21"/>
  <c r="AA15" i="21"/>
  <c r="Y15" i="21"/>
  <c r="W15" i="21"/>
  <c r="U15" i="21"/>
  <c r="S15" i="21"/>
  <c r="Q15" i="21"/>
  <c r="O15" i="21"/>
  <c r="M15" i="21"/>
  <c r="K15" i="21"/>
  <c r="I15" i="21"/>
  <c r="G15" i="21"/>
  <c r="E15" i="21"/>
  <c r="AA14" i="21"/>
  <c r="Y14" i="21"/>
  <c r="W14" i="21"/>
  <c r="U14" i="21"/>
  <c r="S14" i="21"/>
  <c r="Q14" i="21"/>
  <c r="O14" i="21"/>
  <c r="M14" i="21"/>
  <c r="K14" i="21"/>
  <c r="I14" i="21"/>
  <c r="G14" i="21"/>
  <c r="E14" i="21"/>
  <c r="AA13" i="21"/>
  <c r="Y13" i="21"/>
  <c r="W13" i="21"/>
  <c r="U13" i="21"/>
  <c r="S13" i="21"/>
  <c r="Q13" i="21"/>
  <c r="O13" i="21"/>
  <c r="M13" i="21"/>
  <c r="K13" i="21"/>
  <c r="I13" i="21"/>
  <c r="G13" i="21"/>
  <c r="E13" i="21"/>
  <c r="AA12" i="21"/>
  <c r="Y12" i="21"/>
  <c r="W12" i="21"/>
  <c r="U12" i="21"/>
  <c r="S12" i="21"/>
  <c r="Q12" i="21"/>
  <c r="O12" i="21"/>
  <c r="M12" i="21"/>
  <c r="K12" i="21"/>
  <c r="I12" i="21"/>
  <c r="G12" i="21"/>
  <c r="E12" i="21"/>
  <c r="AA11" i="21"/>
  <c r="Y11" i="21"/>
  <c r="W11" i="21"/>
  <c r="U11" i="21"/>
  <c r="S11" i="21"/>
  <c r="Q11" i="21"/>
  <c r="O11" i="21"/>
  <c r="M11" i="21"/>
  <c r="K11" i="21"/>
  <c r="I11" i="21"/>
  <c r="G11" i="21"/>
  <c r="E11" i="21"/>
  <c r="AA10" i="21"/>
  <c r="Y10" i="21"/>
  <c r="W10" i="21"/>
  <c r="U10" i="21"/>
  <c r="S10" i="21"/>
  <c r="Q10" i="21"/>
  <c r="O10" i="21"/>
  <c r="M10" i="21"/>
  <c r="K10" i="21"/>
  <c r="I10" i="21"/>
  <c r="G10" i="21"/>
  <c r="E10" i="21"/>
  <c r="AA9" i="21"/>
  <c r="Y9" i="21"/>
  <c r="W9" i="21"/>
  <c r="U9" i="21"/>
  <c r="S9" i="21"/>
  <c r="Q9" i="21"/>
  <c r="O9" i="21"/>
  <c r="M9" i="21"/>
  <c r="K9" i="21"/>
  <c r="I9" i="21"/>
  <c r="G9" i="21"/>
  <c r="E9" i="21"/>
  <c r="AA8" i="21"/>
  <c r="Y8" i="21"/>
  <c r="W8" i="21"/>
  <c r="U8" i="21"/>
  <c r="S8" i="21"/>
  <c r="Q8" i="21"/>
  <c r="O8" i="21"/>
  <c r="M8" i="21"/>
  <c r="K8" i="21"/>
  <c r="I8" i="21"/>
  <c r="G8" i="21"/>
  <c r="E8" i="21"/>
  <c r="AA7" i="21"/>
  <c r="Y7" i="21"/>
  <c r="W7" i="21"/>
  <c r="U7" i="21"/>
  <c r="S7" i="21"/>
  <c r="Q7" i="21"/>
  <c r="O7" i="21"/>
  <c r="M7" i="21"/>
  <c r="K7" i="21"/>
  <c r="I7" i="21"/>
  <c r="G7" i="21"/>
  <c r="E7" i="21"/>
  <c r="W15" i="20"/>
  <c r="V15" i="20"/>
  <c r="U15" i="20"/>
  <c r="T15" i="20"/>
  <c r="R15" i="20"/>
  <c r="Q15" i="20"/>
  <c r="P15" i="20"/>
  <c r="O15" i="20"/>
  <c r="M15" i="20"/>
  <c r="L15" i="20"/>
  <c r="K15" i="20"/>
  <c r="J15" i="20"/>
  <c r="H15" i="20"/>
  <c r="G15" i="20"/>
  <c r="F15" i="20"/>
  <c r="E15" i="20"/>
  <c r="W11" i="20"/>
  <c r="V11" i="20"/>
  <c r="U11" i="20"/>
  <c r="T11" i="20"/>
  <c r="R11" i="20"/>
  <c r="Q11" i="20"/>
  <c r="P11" i="20"/>
  <c r="O11" i="20"/>
  <c r="M11" i="20"/>
  <c r="L11" i="20"/>
  <c r="K11" i="20"/>
  <c r="J11" i="20"/>
  <c r="H11" i="20"/>
  <c r="G11" i="20"/>
  <c r="F11" i="20"/>
  <c r="E11" i="20"/>
  <c r="W6" i="20"/>
  <c r="V6" i="20"/>
  <c r="U6" i="20"/>
  <c r="T6" i="20"/>
  <c r="R6" i="20"/>
  <c r="Q6" i="20"/>
  <c r="P6" i="20"/>
  <c r="O6" i="20"/>
  <c r="M6" i="20"/>
  <c r="L6" i="20"/>
  <c r="K6" i="20"/>
  <c r="J6" i="20"/>
  <c r="F9" i="12" l="1"/>
  <c r="F13" i="12"/>
  <c r="F10" i="12"/>
  <c r="F14" i="12"/>
  <c r="F12" i="12"/>
  <c r="Q9" i="27"/>
  <c r="Q13" i="27"/>
  <c r="P8" i="27"/>
  <c r="K29" i="22"/>
  <c r="E29" i="22"/>
  <c r="T29" i="22"/>
  <c r="Q29" i="22"/>
  <c r="K7" i="22"/>
  <c r="K9" i="22"/>
  <c r="H7" i="22"/>
  <c r="N26" i="22"/>
  <c r="N27" i="22" s="1"/>
  <c r="N28" i="22"/>
  <c r="N29" i="22" s="1"/>
  <c r="T31" i="22"/>
  <c r="H33" i="22"/>
  <c r="T33" i="22"/>
  <c r="I26" i="21"/>
  <c r="Q8" i="27" l="1"/>
  <c r="O21" i="19" l="1"/>
  <c r="N21" i="19"/>
  <c r="M21" i="19"/>
  <c r="L21" i="19"/>
  <c r="K21" i="19"/>
  <c r="J21" i="19"/>
  <c r="I21" i="19"/>
  <c r="G21" i="19"/>
  <c r="F21" i="19"/>
  <c r="E21" i="19"/>
  <c r="I7" i="11" l="1"/>
  <c r="N7" i="11"/>
  <c r="N22" i="11"/>
  <c r="H21" i="19" l="1"/>
  <c r="P36" i="13"/>
  <c r="N36" i="13"/>
  <c r="L36" i="13"/>
  <c r="J36" i="13"/>
  <c r="H36" i="13"/>
  <c r="F36" i="13"/>
  <c r="D36" i="13"/>
  <c r="P26" i="13"/>
  <c r="N26" i="13"/>
  <c r="L26" i="13"/>
  <c r="J26" i="13"/>
  <c r="H26" i="13"/>
  <c r="F26" i="13"/>
  <c r="D26" i="13"/>
  <c r="P16" i="13"/>
  <c r="N16" i="13"/>
  <c r="L16" i="13"/>
  <c r="J16" i="13"/>
  <c r="H16" i="13"/>
  <c r="F16" i="13"/>
  <c r="D16" i="13"/>
  <c r="R16" i="13" s="1"/>
  <c r="N23" i="12"/>
  <c r="I23" i="12"/>
  <c r="D23" i="12"/>
  <c r="N8" i="12"/>
  <c r="D22" i="11"/>
  <c r="O29" i="4"/>
  <c r="N29" i="4"/>
  <c r="E29" i="4"/>
  <c r="F29" i="4"/>
  <c r="H29" i="4"/>
  <c r="G29" i="4"/>
  <c r="D29" i="4"/>
  <c r="R36" i="13" l="1"/>
  <c r="R26" i="13"/>
  <c r="P29" i="4"/>
  <c r="L29" i="4"/>
  <c r="M29" i="4"/>
  <c r="AB28" i="21" l="1"/>
  <c r="AB26" i="21"/>
  <c r="AB25" i="21"/>
  <c r="AB24" i="21"/>
  <c r="AB23" i="21"/>
  <c r="AB22" i="21"/>
  <c r="AB21" i="21"/>
  <c r="AB20" i="21"/>
  <c r="AB19" i="21"/>
  <c r="AB18" i="21"/>
  <c r="AB17" i="21"/>
  <c r="AB16" i="21"/>
  <c r="AB15" i="21"/>
  <c r="AB14" i="21"/>
  <c r="AB13" i="21"/>
  <c r="AB12" i="21"/>
  <c r="AB11" i="21"/>
  <c r="AB10" i="21"/>
  <c r="AB9" i="21"/>
  <c r="AB8" i="21"/>
  <c r="AB7" i="21"/>
</calcChain>
</file>

<file path=xl/sharedStrings.xml><?xml version="1.0" encoding="utf-8"?>
<sst xmlns="http://schemas.openxmlformats.org/spreadsheetml/2006/main" count="1078" uniqueCount="490">
  <si>
    <t>`</t>
    <phoneticPr fontId="6" type="noConversion"/>
  </si>
  <si>
    <t xml:space="preserve"> </t>
    <phoneticPr fontId="6" type="noConversion"/>
  </si>
  <si>
    <t>%</t>
    <phoneticPr fontId="6" type="noConversion"/>
  </si>
  <si>
    <t xml:space="preserve"> </t>
  </si>
  <si>
    <t>p.17</t>
    <phoneticPr fontId="6" type="noConversion"/>
  </si>
  <si>
    <t>p.18</t>
    <phoneticPr fontId="6" type="noConversion"/>
  </si>
  <si>
    <t>p.19</t>
    <phoneticPr fontId="6" type="noConversion"/>
  </si>
  <si>
    <t>Total</t>
  </si>
  <si>
    <t>Ratio</t>
    <phoneticPr fontId="6" type="noConversion"/>
  </si>
  <si>
    <r>
      <rPr>
        <b/>
        <sz val="14"/>
        <rFont val="굴림"/>
        <family val="3"/>
        <charset val="129"/>
      </rPr>
      <t>총자산</t>
    </r>
    <r>
      <rPr>
        <b/>
        <sz val="14"/>
        <rFont val="Arial"/>
        <family val="2"/>
      </rPr>
      <t>(</t>
    </r>
    <r>
      <rPr>
        <b/>
        <sz val="14"/>
        <rFont val="굴림"/>
        <family val="3"/>
        <charset val="129"/>
      </rPr>
      <t>평잔</t>
    </r>
    <r>
      <rPr>
        <b/>
        <sz val="14"/>
        <rFont val="Arial"/>
        <family val="2"/>
      </rPr>
      <t>)</t>
    </r>
  </si>
  <si>
    <r>
      <rPr>
        <b/>
        <sz val="14"/>
        <rFont val="굴림"/>
        <family val="3"/>
        <charset val="129"/>
      </rPr>
      <t>자기자본</t>
    </r>
    <r>
      <rPr>
        <b/>
        <sz val="14"/>
        <rFont val="Arial"/>
        <family val="2"/>
      </rPr>
      <t>(</t>
    </r>
    <r>
      <rPr>
        <b/>
        <sz val="14"/>
        <rFont val="굴림"/>
        <family val="3"/>
        <charset val="129"/>
      </rPr>
      <t>평잔</t>
    </r>
    <r>
      <rPr>
        <b/>
        <sz val="14"/>
        <rFont val="Arial"/>
        <family val="2"/>
      </rPr>
      <t>)</t>
    </r>
  </si>
  <si>
    <r>
      <rPr>
        <sz val="14"/>
        <rFont val="굴림"/>
        <family val="3"/>
        <charset val="129"/>
      </rPr>
      <t>총자산</t>
    </r>
    <r>
      <rPr>
        <sz val="14"/>
        <rFont val="Arial"/>
        <family val="2"/>
      </rPr>
      <t>(</t>
    </r>
    <r>
      <rPr>
        <sz val="14"/>
        <rFont val="굴림"/>
        <family val="3"/>
        <charset val="129"/>
      </rPr>
      <t>말잔</t>
    </r>
    <r>
      <rPr>
        <sz val="14"/>
        <rFont val="Arial"/>
        <family val="2"/>
      </rPr>
      <t>)</t>
    </r>
  </si>
  <si>
    <t>Table of Contents</t>
    <phoneticPr fontId="6" type="noConversion"/>
  </si>
  <si>
    <t>%</t>
    <phoneticPr fontId="6" type="noConversion"/>
  </si>
  <si>
    <t>p.2</t>
    <phoneticPr fontId="6" type="noConversion"/>
  </si>
  <si>
    <t>p.3</t>
    <phoneticPr fontId="6" type="noConversion"/>
  </si>
  <si>
    <t xml:space="preserve"> </t>
    <phoneticPr fontId="6" type="noConversion"/>
  </si>
  <si>
    <t>p.14</t>
    <phoneticPr fontId="6" type="noConversion"/>
  </si>
  <si>
    <t>p.8</t>
    <phoneticPr fontId="6" type="noConversion"/>
  </si>
  <si>
    <t>p.11</t>
    <phoneticPr fontId="6" type="noConversion"/>
  </si>
  <si>
    <t>p.4</t>
    <phoneticPr fontId="6" type="noConversion"/>
  </si>
  <si>
    <t>p. 5</t>
    <phoneticPr fontId="6" type="noConversion"/>
  </si>
  <si>
    <t>p.6</t>
    <phoneticPr fontId="6" type="noConversion"/>
  </si>
  <si>
    <t>p.7</t>
    <phoneticPr fontId="6" type="noConversion"/>
  </si>
  <si>
    <t>p.9</t>
    <phoneticPr fontId="6" type="noConversion"/>
  </si>
  <si>
    <t>p.10</t>
    <phoneticPr fontId="6" type="noConversion"/>
  </si>
  <si>
    <t>p.13</t>
    <phoneticPr fontId="6" type="noConversion"/>
  </si>
  <si>
    <t>p.15</t>
    <phoneticPr fontId="6" type="noConversion"/>
  </si>
  <si>
    <t>p.16</t>
    <phoneticPr fontId="6" type="noConversion"/>
  </si>
  <si>
    <t>p.20</t>
    <phoneticPr fontId="6" type="noConversion"/>
  </si>
  <si>
    <t>p.12</t>
  </si>
  <si>
    <t>p.21</t>
    <phoneticPr fontId="6" type="noConversion"/>
  </si>
  <si>
    <t>%</t>
    <phoneticPr fontId="6" type="noConversion"/>
  </si>
  <si>
    <t>1) Consolidated F/S</t>
    <phoneticPr fontId="6" type="noConversion"/>
  </si>
  <si>
    <t>Others</t>
  </si>
  <si>
    <t>1) Deposits (Bank)</t>
  </si>
  <si>
    <t>1) Profitability</t>
  </si>
  <si>
    <t>1) Capital Adequacy</t>
  </si>
  <si>
    <t xml:space="preserve"> - Large Corp., SME</t>
  </si>
  <si>
    <t>2) Loans (Bank)</t>
    <phoneticPr fontId="6" type="noConversion"/>
  </si>
  <si>
    <t>3) Asset Quality (Bank)</t>
    <phoneticPr fontId="6" type="noConversion"/>
  </si>
  <si>
    <t>2) Asset Quality (Group)</t>
  </si>
  <si>
    <t>2) Credit Card (Woori Card)</t>
  </si>
  <si>
    <t xml:space="preserve"> - Household, Public/Other</t>
    <phoneticPr fontId="6" type="noConversion"/>
  </si>
  <si>
    <t>Consolidated Statement of Financial Position</t>
    <phoneticPr fontId="6" type="noConversion"/>
  </si>
  <si>
    <t>&gt;&gt;&gt; Statement of Financial Position</t>
    <phoneticPr fontId="6" type="noConversion"/>
  </si>
  <si>
    <t>(Won in billions)</t>
  </si>
  <si>
    <t>Cash &amp; Due from Banks</t>
  </si>
  <si>
    <t xml:space="preserve">      Cash &amp; Due in Won</t>
  </si>
  <si>
    <t xml:space="preserve">      Cash &amp; Due in FC</t>
  </si>
  <si>
    <t>Financial Assets</t>
  </si>
  <si>
    <t xml:space="preserve">      Financial Assets at FVTPL</t>
  </si>
  <si>
    <t xml:space="preserve">      AFS Financial Assets</t>
  </si>
  <si>
    <t xml:space="preserve">      HTM Financial Assets</t>
  </si>
  <si>
    <t xml:space="preserve"> Loans and Receivables</t>
  </si>
  <si>
    <t xml:space="preserve">      Loans in Won</t>
  </si>
  <si>
    <t xml:space="preserve">      Loans in FC</t>
  </si>
  <si>
    <t xml:space="preserve">      Foreign Bills Bought</t>
  </si>
  <si>
    <t xml:space="preserve">      Credit Card</t>
  </si>
  <si>
    <t xml:space="preserve">      Other</t>
  </si>
  <si>
    <t xml:space="preserve"> Associates</t>
  </si>
  <si>
    <t xml:space="preserve"> Tangible &amp; Others</t>
  </si>
  <si>
    <t xml:space="preserve">      Tangible Assets</t>
  </si>
  <si>
    <t xml:space="preserve">      Intangible Assets</t>
  </si>
  <si>
    <t xml:space="preserve">      Derivative Assets</t>
  </si>
  <si>
    <t xml:space="preserve"> Total Assets</t>
  </si>
  <si>
    <t>Deposits</t>
  </si>
  <si>
    <t xml:space="preserve">      Deposits in Won</t>
  </si>
  <si>
    <t xml:space="preserve">      Deposits in FC</t>
  </si>
  <si>
    <t xml:space="preserve">      CD</t>
  </si>
  <si>
    <t>Borrowings</t>
  </si>
  <si>
    <t xml:space="preserve">      Borrowings in Won</t>
  </si>
  <si>
    <t xml:space="preserve">      Borrowings in FC</t>
  </si>
  <si>
    <t>Debentures</t>
  </si>
  <si>
    <t xml:space="preserve">      Debentures in Won</t>
  </si>
  <si>
    <t xml:space="preserve">      Debentures in FC</t>
  </si>
  <si>
    <t xml:space="preserve">      Other Allowance</t>
  </si>
  <si>
    <t xml:space="preserve">      Derivative Liabilities</t>
  </si>
  <si>
    <t xml:space="preserve">  Total Liabilities</t>
  </si>
  <si>
    <t>Capital Stock</t>
  </si>
  <si>
    <t>Capital Surplus</t>
  </si>
  <si>
    <t>Other Capital</t>
  </si>
  <si>
    <t>Retained Earnings</t>
  </si>
  <si>
    <t>Non-Controlling Interests</t>
  </si>
  <si>
    <t>Total Capital</t>
  </si>
  <si>
    <t xml:space="preserve"> Total Liabilities &amp;Equity</t>
  </si>
  <si>
    <t>Consolidated Income Statement</t>
    <phoneticPr fontId="6" type="noConversion"/>
  </si>
  <si>
    <t>&gt;&gt;&gt; Statement of Comprehensive Income</t>
    <phoneticPr fontId="6" type="noConversion"/>
  </si>
  <si>
    <t>Quarterly</t>
    <phoneticPr fontId="6" type="noConversion"/>
  </si>
  <si>
    <t>Quarterly</t>
    <phoneticPr fontId="6" type="noConversion"/>
  </si>
  <si>
    <t xml:space="preserve">  Operating Income</t>
  </si>
  <si>
    <t xml:space="preserve">   Net Interest Income</t>
  </si>
  <si>
    <t xml:space="preserve">      Interest Revenue</t>
  </si>
  <si>
    <t xml:space="preserve">      Interest Expense</t>
  </si>
  <si>
    <t xml:space="preserve">   Net Commission Income</t>
  </si>
  <si>
    <t xml:space="preserve">      Commission Revenue</t>
  </si>
  <si>
    <t xml:space="preserve">      Commission Expense</t>
  </si>
  <si>
    <t xml:space="preserve">   Dividend on Securities</t>
  </si>
  <si>
    <t xml:space="preserve">   Gain(Loss) on Financial Assets at FVTPL</t>
  </si>
  <si>
    <t xml:space="preserve">   Gain(Loss) on AFS Financial Assets</t>
  </si>
  <si>
    <t xml:space="preserve">   Gain(Loss) on HTM Financial Assets</t>
  </si>
  <si>
    <t xml:space="preserve">   Impairment on Credit Loss</t>
  </si>
  <si>
    <t xml:space="preserve">   General &amp; Administrative Expenses</t>
  </si>
  <si>
    <t xml:space="preserve">   Other Operating Income</t>
  </si>
  <si>
    <t>Non-Operating Income</t>
  </si>
  <si>
    <t xml:space="preserve">  Income before Corporate Tax</t>
  </si>
  <si>
    <r>
      <t xml:space="preserve">  Net Income</t>
    </r>
    <r>
      <rPr>
        <b/>
        <vertAlign val="superscript"/>
        <sz val="9"/>
        <rFont val="Arial"/>
        <family val="2"/>
      </rPr>
      <t>1)</t>
    </r>
  </si>
  <si>
    <t>Income Contribution</t>
    <phoneticPr fontId="6" type="noConversion"/>
  </si>
  <si>
    <t>Net Operating Revenue (A=B+C)</t>
  </si>
  <si>
    <t xml:space="preserve">    Interest Income (B)</t>
  </si>
  <si>
    <t xml:space="preserve">    Non-Interest Income (C)</t>
  </si>
  <si>
    <t>SG&amp;A</t>
  </si>
  <si>
    <t>Impairment on Credit Loss</t>
  </si>
  <si>
    <t>Operating Income</t>
  </si>
  <si>
    <t>Pre-Provision Income</t>
  </si>
  <si>
    <t>Income before Corp. Tax</t>
  </si>
  <si>
    <r>
      <t>Woori Bank</t>
    </r>
    <r>
      <rPr>
        <vertAlign val="superscript"/>
        <sz val="9"/>
        <color indexed="9"/>
        <rFont val="Arial"/>
        <family val="2"/>
      </rPr>
      <t>2)</t>
    </r>
  </si>
  <si>
    <t>Non-Banking Subsidiaries</t>
  </si>
  <si>
    <t>Woori Bank
(Consolidated)</t>
  </si>
  <si>
    <t>Woori Card</t>
  </si>
  <si>
    <t>Woori Merchant Bank</t>
  </si>
  <si>
    <r>
      <t>Net Income</t>
    </r>
    <r>
      <rPr>
        <b/>
        <vertAlign val="superscript"/>
        <sz val="9"/>
        <rFont val="Arial"/>
        <family val="2"/>
      </rPr>
      <t>1)</t>
    </r>
    <phoneticPr fontId="6" type="noConversion"/>
  </si>
  <si>
    <t>Deposit Breakdown</t>
    <phoneticPr fontId="6" type="noConversion"/>
  </si>
  <si>
    <t>&gt;&gt;&gt; Deposit Breakdown</t>
    <phoneticPr fontId="6" type="noConversion"/>
  </si>
  <si>
    <t>Savings</t>
  </si>
  <si>
    <t xml:space="preserve">     (Time Deposits)</t>
  </si>
  <si>
    <t xml:space="preserve">    (CD)</t>
  </si>
  <si>
    <t>Total</t>
    <phoneticPr fontId="6" type="noConversion"/>
  </si>
  <si>
    <t>%</t>
    <phoneticPr fontId="6" type="noConversion"/>
  </si>
  <si>
    <t>Loan Breakdown by Borrower (Total Credit)</t>
    <phoneticPr fontId="6" type="noConversion"/>
  </si>
  <si>
    <t>&gt;&gt;&gt; Loan Composition</t>
    <phoneticPr fontId="6" type="noConversion"/>
  </si>
  <si>
    <t>&gt;&gt;&gt; Loan Composition Ratio</t>
    <phoneticPr fontId="6" type="noConversion"/>
  </si>
  <si>
    <t>Total Credit</t>
  </si>
  <si>
    <t>Corporate</t>
  </si>
  <si>
    <t>SME</t>
  </si>
  <si>
    <t>Large Corporate</t>
  </si>
  <si>
    <t>Household</t>
  </si>
  <si>
    <t>Public and Others</t>
  </si>
  <si>
    <t>* Non-performing loan calculation basis</t>
  </si>
  <si>
    <t xml:space="preserve">      Large Corporate</t>
  </si>
  <si>
    <t xml:space="preserve">      SME</t>
  </si>
  <si>
    <t xml:space="preserve">        (SOHO)</t>
  </si>
  <si>
    <t xml:space="preserve">      Total</t>
  </si>
  <si>
    <t xml:space="preserve">       Business Related</t>
  </si>
  <si>
    <t xml:space="preserve">       Personal</t>
  </si>
  <si>
    <t xml:space="preserve">      Loans secured by Mortgage</t>
  </si>
  <si>
    <t xml:space="preserve">      Loans for Housing</t>
  </si>
  <si>
    <t xml:space="preserve">      Consumer Credit</t>
  </si>
  <si>
    <t xml:space="preserve">      Others</t>
  </si>
  <si>
    <t xml:space="preserve">     Total</t>
  </si>
  <si>
    <t>* FSS Reporting Basis</t>
  </si>
  <si>
    <r>
      <t xml:space="preserve"> </t>
    </r>
    <r>
      <rPr>
        <b/>
        <sz val="9"/>
        <rFont val="굴림"/>
        <family val="3"/>
        <charset val="129"/>
      </rPr>
      <t>▶</t>
    </r>
    <r>
      <rPr>
        <b/>
        <sz val="9"/>
        <rFont val="Arial"/>
        <family val="2"/>
      </rPr>
      <t xml:space="preserve"> Borrower Type</t>
    </r>
  </si>
  <si>
    <r>
      <t xml:space="preserve"> </t>
    </r>
    <r>
      <rPr>
        <b/>
        <sz val="9"/>
        <rFont val="굴림"/>
        <family val="3"/>
        <charset val="129"/>
      </rPr>
      <t>▶</t>
    </r>
    <r>
      <rPr>
        <b/>
        <sz val="9"/>
        <rFont val="Arial"/>
        <family val="2"/>
      </rPr>
      <t xml:space="preserve"> Loan Type</t>
    </r>
  </si>
  <si>
    <t>Loan Breakdown by Interest Rate/Type/Collateral - Large Corp., SMEs</t>
    <phoneticPr fontId="6" type="noConversion"/>
  </si>
  <si>
    <t>&gt;&gt;&gt; Large Corporate Loan Composition</t>
    <phoneticPr fontId="6" type="noConversion"/>
  </si>
  <si>
    <t>(Won in billions, %)</t>
  </si>
  <si>
    <t>Prime Rate</t>
  </si>
  <si>
    <t>Market Rate</t>
  </si>
  <si>
    <t xml:space="preserve">    CD Rate</t>
  </si>
  <si>
    <t>Deposit Rate</t>
  </si>
  <si>
    <t>Fixed Rate</t>
  </si>
  <si>
    <t>Policy Loan Rate</t>
  </si>
  <si>
    <t>Secured</t>
  </si>
  <si>
    <t>Unsecured</t>
  </si>
  <si>
    <t>Guaranteed</t>
  </si>
  <si>
    <t>Movables/Real Estate</t>
  </si>
  <si>
    <t>Marketable Securities</t>
  </si>
  <si>
    <r>
      <rPr>
        <b/>
        <sz val="10"/>
        <rFont val="굴림"/>
        <family val="3"/>
        <charset val="129"/>
      </rPr>
      <t>▶</t>
    </r>
    <r>
      <rPr>
        <b/>
        <sz val="10"/>
        <rFont val="Arial"/>
        <family val="2"/>
      </rPr>
      <t xml:space="preserve"> Interest Rate Type</t>
    </r>
    <phoneticPr fontId="6" type="noConversion"/>
  </si>
  <si>
    <r>
      <rPr>
        <b/>
        <sz val="10"/>
        <rFont val="굴림"/>
        <family val="3"/>
        <charset val="129"/>
      </rPr>
      <t>▶</t>
    </r>
    <r>
      <rPr>
        <b/>
        <sz val="10"/>
        <rFont val="Arial"/>
        <family val="2"/>
      </rPr>
      <t xml:space="preserve"> Loan Type</t>
    </r>
    <phoneticPr fontId="6" type="noConversion"/>
  </si>
  <si>
    <r>
      <rPr>
        <b/>
        <sz val="10"/>
        <rFont val="굴림"/>
        <family val="3"/>
        <charset val="129"/>
      </rPr>
      <t>▶</t>
    </r>
    <r>
      <rPr>
        <b/>
        <sz val="10"/>
        <rFont val="Arial"/>
        <family val="2"/>
      </rPr>
      <t xml:space="preserve"> Collateral Type</t>
    </r>
    <phoneticPr fontId="6" type="noConversion"/>
  </si>
  <si>
    <t>&gt;&gt;&gt; SME Loan Composition</t>
    <phoneticPr fontId="6" type="noConversion"/>
  </si>
  <si>
    <t>* Bank account Won currency base</t>
  </si>
  <si>
    <t>* Loan type: FSS reporting basis</t>
  </si>
  <si>
    <t>* Interest rate type: Bank of Korea standard (excluding corporate and household overdraft, loans with government funds)</t>
  </si>
  <si>
    <r>
      <rPr>
        <b/>
        <sz val="10"/>
        <rFont val="굴림"/>
        <family val="3"/>
        <charset val="129"/>
      </rPr>
      <t>▶</t>
    </r>
    <r>
      <rPr>
        <b/>
        <sz val="10"/>
        <rFont val="Arial"/>
        <family val="2"/>
      </rPr>
      <t xml:space="preserve"> Interest Rate Type</t>
    </r>
    <phoneticPr fontId="6" type="noConversion"/>
  </si>
  <si>
    <r>
      <rPr>
        <b/>
        <sz val="10"/>
        <rFont val="굴림"/>
        <family val="3"/>
        <charset val="129"/>
      </rPr>
      <t>▶</t>
    </r>
    <r>
      <rPr>
        <b/>
        <sz val="10"/>
        <rFont val="Arial"/>
        <family val="2"/>
      </rPr>
      <t xml:space="preserve"> Loan Type</t>
    </r>
    <phoneticPr fontId="6" type="noConversion"/>
  </si>
  <si>
    <r>
      <rPr>
        <b/>
        <sz val="10"/>
        <rFont val="굴림"/>
        <family val="3"/>
        <charset val="129"/>
      </rPr>
      <t>▶</t>
    </r>
    <r>
      <rPr>
        <b/>
        <sz val="10"/>
        <rFont val="Arial"/>
        <family val="2"/>
      </rPr>
      <t xml:space="preserve"> Collateral Type</t>
    </r>
    <phoneticPr fontId="6" type="noConversion"/>
  </si>
  <si>
    <t>Loan Breakdown by Interest Rate/Type/Collateral - Household, Public/Other</t>
    <phoneticPr fontId="6" type="noConversion"/>
  </si>
  <si>
    <t>&gt;&gt;&gt; Household Loan Composition</t>
    <phoneticPr fontId="6" type="noConversion"/>
  </si>
  <si>
    <t xml:space="preserve">    COFIX Rate</t>
  </si>
  <si>
    <t xml:space="preserve">    Policy Loan Rate</t>
  </si>
  <si>
    <t>&gt;&gt;&gt; Public &amp; Others Loan Composition</t>
  </si>
  <si>
    <r>
      <rPr>
        <b/>
        <sz val="10"/>
        <rFont val="굴림"/>
        <family val="3"/>
        <charset val="129"/>
      </rPr>
      <t>▶</t>
    </r>
    <r>
      <rPr>
        <b/>
        <sz val="10"/>
        <rFont val="Arial"/>
        <family val="2"/>
      </rPr>
      <t>Interest Rate Type</t>
    </r>
  </si>
  <si>
    <r>
      <rPr>
        <b/>
        <sz val="10"/>
        <rFont val="굴림"/>
        <family val="3"/>
        <charset val="129"/>
      </rPr>
      <t>▶</t>
    </r>
    <r>
      <rPr>
        <b/>
        <sz val="10"/>
        <rFont val="Arial"/>
        <family val="2"/>
      </rPr>
      <t xml:space="preserve"> Loan Type</t>
    </r>
  </si>
  <si>
    <r>
      <rPr>
        <b/>
        <sz val="10"/>
        <rFont val="굴림"/>
        <family val="3"/>
        <charset val="129"/>
      </rPr>
      <t>▶</t>
    </r>
    <r>
      <rPr>
        <b/>
        <sz val="10"/>
        <rFont val="Arial"/>
        <family val="2"/>
      </rPr>
      <t xml:space="preserve"> Collateral Type</t>
    </r>
  </si>
  <si>
    <t>Loan Maturity</t>
    <phoneticPr fontId="6" type="noConversion"/>
  </si>
  <si>
    <t>&gt;&gt;&gt; SME Loan Maturity Breakdown</t>
    <phoneticPr fontId="6" type="noConversion"/>
  </si>
  <si>
    <t>&gt;&gt;&gt; Household Loan Maturity Breakdown</t>
    <phoneticPr fontId="6" type="noConversion"/>
  </si>
  <si>
    <t>&gt;&gt;&gt; Maturity Breakdown for Loans Secured by Mortgage</t>
    <phoneticPr fontId="6" type="noConversion"/>
  </si>
  <si>
    <t xml:space="preserve"> * Based on FSS criteria reflecting remaining maturity of loans (Won currency loans) </t>
  </si>
  <si>
    <t>Amount</t>
  </si>
  <si>
    <t>Amount</t>
    <phoneticPr fontId="6" type="noConversion"/>
  </si>
  <si>
    <t>(Won in billions)</t>
    <phoneticPr fontId="6" type="noConversion"/>
  </si>
  <si>
    <t>Over 6months~
Less than 1yr</t>
  </si>
  <si>
    <t>Over 1yr~
Less than 3yrs</t>
  </si>
  <si>
    <t>Over 3yrs~
Less than 10yrs</t>
  </si>
  <si>
    <t>Over 10 years</t>
  </si>
  <si>
    <t>Delinquency</t>
  </si>
  <si>
    <t>Less than
3 months</t>
    <phoneticPr fontId="6" type="noConversion"/>
  </si>
  <si>
    <t>NIM (Bank+Card)</t>
    <phoneticPr fontId="6" type="noConversion"/>
  </si>
  <si>
    <t>&gt;&gt; Cumulative Basis</t>
    <phoneticPr fontId="6" type="noConversion"/>
  </si>
  <si>
    <t>&gt;&gt; Quarterly Basis</t>
    <phoneticPr fontId="6" type="noConversion"/>
  </si>
  <si>
    <t>Bank+Card</t>
  </si>
  <si>
    <t>NIM</t>
  </si>
  <si>
    <t xml:space="preserve">    Interest Income</t>
  </si>
  <si>
    <t xml:space="preserve">    Interest Earning Assets*</t>
  </si>
  <si>
    <t>Woori Bank</t>
  </si>
  <si>
    <t>&gt;&gt; Cumulative Basis</t>
    <phoneticPr fontId="6" type="noConversion"/>
  </si>
  <si>
    <t xml:space="preserve"> Interest Earning Assets(A)</t>
  </si>
  <si>
    <t xml:space="preserve">     Loans in Won(C)</t>
  </si>
  <si>
    <t xml:space="preserve">     Loans in FC(E)</t>
  </si>
  <si>
    <t xml:space="preserve"> Interest Bearing Liabilities(B)</t>
  </si>
  <si>
    <t xml:space="preserve">     Deposits in Won(D)</t>
  </si>
  <si>
    <t xml:space="preserve">     Deposits in FC(F)</t>
  </si>
  <si>
    <t xml:space="preserve">     Borrowing in Won</t>
  </si>
  <si>
    <t xml:space="preserve">     Borrowing in FC</t>
  </si>
  <si>
    <t xml:space="preserve">     Debentures in Won</t>
  </si>
  <si>
    <t xml:space="preserve">     Debentures in FC</t>
  </si>
  <si>
    <t xml:space="preserve"> Net Interest Spread(A-B)</t>
  </si>
  <si>
    <t xml:space="preserve">     Spread in Won(C-D)</t>
  </si>
  <si>
    <t xml:space="preserve">     Spread in FC(E-F)</t>
  </si>
  <si>
    <t xml:space="preserve"> NIM</t>
  </si>
  <si>
    <t xml:space="preserve">    NIM in Won</t>
  </si>
  <si>
    <t xml:space="preserve">    NIM in FC</t>
  </si>
  <si>
    <t>&gt;&gt;  Quarterly Basis</t>
    <phoneticPr fontId="6" type="noConversion"/>
  </si>
  <si>
    <t>* FSS reported basis</t>
  </si>
  <si>
    <t>Amount</t>
    <phoneticPr fontId="6" type="noConversion"/>
  </si>
  <si>
    <t>Income
/Cost</t>
    <phoneticPr fontId="6" type="noConversion"/>
  </si>
  <si>
    <t>NIM / NIS (Bank)</t>
    <phoneticPr fontId="6" type="noConversion"/>
  </si>
  <si>
    <t>Asset Quality (Group)</t>
    <phoneticPr fontId="6" type="noConversion"/>
  </si>
  <si>
    <t>* Non-performing loans calculation basis</t>
  </si>
  <si>
    <t>Amount</t>
    <phoneticPr fontId="6" type="noConversion"/>
  </si>
  <si>
    <t>Normal</t>
  </si>
  <si>
    <t>Precautionary</t>
  </si>
  <si>
    <t>Substandard</t>
  </si>
  <si>
    <t>Doubtful</t>
  </si>
  <si>
    <t>Estimated Loss</t>
  </si>
  <si>
    <t>Total Credits</t>
  </si>
  <si>
    <t>Below Precautionary</t>
  </si>
  <si>
    <t>Below Substandard</t>
  </si>
  <si>
    <t>Loan Loss Reserve</t>
  </si>
  <si>
    <t>LLR/Total Credits</t>
  </si>
  <si>
    <t>Loan Loss Provision by Borrower</t>
    <phoneticPr fontId="6" type="noConversion"/>
  </si>
  <si>
    <t>&gt;&gt;&gt;Woori Bank</t>
    <phoneticPr fontId="6" type="noConversion"/>
  </si>
  <si>
    <t>Corporate</t>
    <phoneticPr fontId="6" type="noConversion"/>
  </si>
  <si>
    <t>Retail</t>
    <phoneticPr fontId="6" type="noConversion"/>
  </si>
  <si>
    <t>Total</t>
    <phoneticPr fontId="6" type="noConversion"/>
  </si>
  <si>
    <t>&gt;&gt;&gt;Woori Card</t>
    <phoneticPr fontId="6" type="noConversion"/>
  </si>
  <si>
    <t>Credit Card</t>
    <phoneticPr fontId="6" type="noConversion"/>
  </si>
  <si>
    <t>&gt;&gt;&gt;Total</t>
    <phoneticPr fontId="6" type="noConversion"/>
  </si>
  <si>
    <t>(Won in billions)</t>
    <phoneticPr fontId="6" type="noConversion"/>
  </si>
  <si>
    <t>Asset Quality by Borrower (Bank)</t>
    <phoneticPr fontId="6" type="noConversion"/>
  </si>
  <si>
    <t>LLR/NPL</t>
  </si>
  <si>
    <t>LLR/Below Precautionary</t>
  </si>
  <si>
    <t>Public &amp; Other</t>
  </si>
  <si>
    <t>Amount</t>
    <phoneticPr fontId="6" type="noConversion"/>
  </si>
  <si>
    <t>LLR</t>
    <phoneticPr fontId="6" type="noConversion"/>
  </si>
  <si>
    <t>Delinquency by Borrower</t>
    <phoneticPr fontId="6" type="noConversion"/>
  </si>
  <si>
    <t>Loans</t>
  </si>
  <si>
    <t xml:space="preserve">  Delinquency Ratio(%)</t>
  </si>
  <si>
    <t>Write-off</t>
  </si>
  <si>
    <t>Sales</t>
  </si>
  <si>
    <t xml:space="preserve">  Real Delinquency Ratio(%)</t>
  </si>
  <si>
    <t>* Total Loans: Based on FSS report criteria (Non-performing loans derived basis + indemnification of guarantees)</t>
  </si>
  <si>
    <t>* Large Corporate, SME, Household: Bank account won currency loans and Trust account basis</t>
  </si>
  <si>
    <t>Total Loans</t>
    <phoneticPr fontId="6" type="noConversion"/>
  </si>
  <si>
    <t>Sector</t>
    <phoneticPr fontId="6" type="noConversion"/>
  </si>
  <si>
    <t>SME</t>
    <phoneticPr fontId="6" type="noConversion"/>
  </si>
  <si>
    <t>Household</t>
    <phoneticPr fontId="6" type="noConversion"/>
  </si>
  <si>
    <t>Large Corp.</t>
    <phoneticPr fontId="6" type="noConversion"/>
  </si>
  <si>
    <t>Delinquency by Industry (Corporate Loans)</t>
    <phoneticPr fontId="6" type="noConversion"/>
  </si>
  <si>
    <t>Agriculture, Forestry and Fishery</t>
  </si>
  <si>
    <t>Mining</t>
  </si>
  <si>
    <t>Manufacturing</t>
  </si>
  <si>
    <t>Electricity, Gas &amp; Waterworks</t>
  </si>
  <si>
    <t>Sewage &amp; Waste Treatment</t>
  </si>
  <si>
    <t>Construction</t>
  </si>
  <si>
    <t>Whole Sale &amp; Retail</t>
  </si>
  <si>
    <t>Transportation</t>
  </si>
  <si>
    <t>Hotel &amp; Restaurants</t>
  </si>
  <si>
    <t>Publishing, Communication &amp; Information Service</t>
  </si>
  <si>
    <t>Finance &amp; Insurance</t>
  </si>
  <si>
    <t>Real Estate &amp; Lease</t>
  </si>
  <si>
    <t>Scientific &amp; Technical Service</t>
  </si>
  <si>
    <t>Facilities &amp; Business Support</t>
  </si>
  <si>
    <t>Government &amp; Defense Related</t>
  </si>
  <si>
    <t>Education Service</t>
  </si>
  <si>
    <t>Health &amp; Social Welfare Service</t>
  </si>
  <si>
    <t>Entertainment, Culture &amp; Sports</t>
  </si>
  <si>
    <t>Organization, Repair &amp; Other Private Service</t>
  </si>
  <si>
    <t>Household Affairs Service</t>
  </si>
  <si>
    <t>International</t>
  </si>
  <si>
    <t>* Total of corporate loans from bank and trust account</t>
  </si>
  <si>
    <t>* FSS reporting basis</t>
  </si>
  <si>
    <t>Loan</t>
  </si>
  <si>
    <t>Portion</t>
  </si>
  <si>
    <t>Delinq.</t>
  </si>
  <si>
    <t>연체액</t>
    <phoneticPr fontId="6" type="noConversion"/>
  </si>
  <si>
    <t>Delinquency by Industry (SME Loans)</t>
    <phoneticPr fontId="6" type="noConversion"/>
  </si>
  <si>
    <t>Delinq. Ratio</t>
  </si>
  <si>
    <t>Wholesale &amp; Retail</t>
  </si>
  <si>
    <t>Real-Estate Lease / 
Business Service</t>
  </si>
  <si>
    <t>* Bank and Trust Account</t>
  </si>
  <si>
    <t>Corp.</t>
  </si>
  <si>
    <t>SOHO</t>
  </si>
  <si>
    <t>BIS Ratio</t>
    <phoneticPr fontId="6" type="noConversion"/>
  </si>
  <si>
    <t xml:space="preserve"> Tier 1 Capital</t>
  </si>
  <si>
    <t xml:space="preserve"> Common Equity Capital</t>
  </si>
  <si>
    <t xml:space="preserve">    Paid in Capital</t>
  </si>
  <si>
    <t xml:space="preserve">    Capital Surplus</t>
  </si>
  <si>
    <t xml:space="preserve">    Capital Adjustment</t>
  </si>
  <si>
    <t xml:space="preserve">    Retained Earnings </t>
  </si>
  <si>
    <t xml:space="preserve">    Others</t>
  </si>
  <si>
    <t xml:space="preserve">    (-) Deductions</t>
  </si>
  <si>
    <t xml:space="preserve"> Additional Tier 1 Capital</t>
  </si>
  <si>
    <t xml:space="preserve">    Additional Tier 1 Qualifying Capital Instruments</t>
  </si>
  <si>
    <t xml:space="preserve">    Non-Controlling Interest</t>
  </si>
  <si>
    <t xml:space="preserve"> Tier 2 Capital</t>
  </si>
  <si>
    <t xml:space="preserve">    Tier 2 Qualifying Capital Instruments</t>
  </si>
  <si>
    <t xml:space="preserve">    LLR (for normal &amp; precautionary)</t>
  </si>
  <si>
    <t xml:space="preserve"> Total Capital</t>
  </si>
  <si>
    <t xml:space="preserve"> Risk Weighted Assets</t>
  </si>
  <si>
    <t xml:space="preserve">  Common Equity Capital Ratio</t>
  </si>
  <si>
    <t xml:space="preserve">  Tier 1 Ratio</t>
  </si>
  <si>
    <t xml:space="preserve">  BIS Ratio</t>
  </si>
  <si>
    <t>* Basel 3 Basis</t>
  </si>
  <si>
    <t>Financial Statements (Woori Card)</t>
    <phoneticPr fontId="6" type="noConversion"/>
  </si>
  <si>
    <t>(Won in millions)</t>
  </si>
  <si>
    <t xml:space="preserve">    Cash and cash equivalents    </t>
  </si>
  <si>
    <t xml:space="preserve">    Financial Assets at FVTPL    </t>
  </si>
  <si>
    <t xml:space="preserve">    AFS Financial Assets    </t>
  </si>
  <si>
    <t xml:space="preserve">     Loans and Receivables    </t>
  </si>
  <si>
    <t xml:space="preserve">    Tangible Assets    </t>
  </si>
  <si>
    <t xml:space="preserve">    Intangible Assets    </t>
  </si>
  <si>
    <t xml:space="preserve">    Other Assets    </t>
  </si>
  <si>
    <t xml:space="preserve">    Deferred tax assets    </t>
  </si>
  <si>
    <t xml:space="preserve">    Total Assets    </t>
  </si>
  <si>
    <t xml:space="preserve">      Borrowings    </t>
  </si>
  <si>
    <t xml:space="preserve">      Debentures    </t>
  </si>
  <si>
    <t xml:space="preserve">    Provisions    </t>
  </si>
  <si>
    <t xml:space="preserve">    Other Financial Liabilities    </t>
  </si>
  <si>
    <t xml:space="preserve">    Other Liabilities    </t>
  </si>
  <si>
    <t xml:space="preserve">    Total Liabilities    </t>
  </si>
  <si>
    <t xml:space="preserve">    Capital Stock    </t>
  </si>
  <si>
    <t xml:space="preserve">    Capital Surplus    </t>
  </si>
  <si>
    <t xml:space="preserve">    Other Equity    </t>
  </si>
  <si>
    <t xml:space="preserve">    Retained Earnings    </t>
  </si>
  <si>
    <t xml:space="preserve">    Total Capital    </t>
  </si>
  <si>
    <t xml:space="preserve">  Total Liabilities &amp; Equity    </t>
  </si>
  <si>
    <t>Credit Sales</t>
  </si>
  <si>
    <t>Cash Advance</t>
  </si>
  <si>
    <t>Card Loan</t>
  </si>
  <si>
    <t>Net Interest Income</t>
  </si>
  <si>
    <t xml:space="preserve">    Interest Revenue</t>
  </si>
  <si>
    <t xml:space="preserve">    Interest Expense</t>
  </si>
  <si>
    <t>Net Commission Income</t>
  </si>
  <si>
    <t xml:space="preserve">     Commission Revenue</t>
  </si>
  <si>
    <t xml:space="preserve">     Commission Expense</t>
  </si>
  <si>
    <t>Dividend on Securities</t>
  </si>
  <si>
    <t>Gain(Loss) on Financial Assets at FVTPL</t>
  </si>
  <si>
    <t>Gain(Loss) on AFS Financial Assets</t>
  </si>
  <si>
    <t xml:space="preserve">Gain(Loss) on HTM Financial Assets </t>
  </si>
  <si>
    <t>Other Operating Income</t>
  </si>
  <si>
    <t xml:space="preserve">   SG&amp;A</t>
  </si>
  <si>
    <t>Share of Profits of Jointly Controlled
Entities and Associates</t>
  </si>
  <si>
    <t xml:space="preserve">    Other Net Non-Operating Income</t>
  </si>
  <si>
    <t>Corporate Taxes</t>
  </si>
  <si>
    <t>Net Income</t>
  </si>
  <si>
    <t>&gt;&gt;&gt; Income Statement (Quarterly)</t>
    <phoneticPr fontId="6" type="noConversion"/>
  </si>
  <si>
    <t>Card Holders(000s)</t>
  </si>
  <si>
    <t>Credit Card Assets</t>
    <phoneticPr fontId="6" type="noConversion"/>
  </si>
  <si>
    <t>Lump Sum</t>
  </si>
  <si>
    <t>Installment</t>
  </si>
  <si>
    <t>Transaction Volume</t>
    <phoneticPr fontId="6" type="noConversion"/>
  </si>
  <si>
    <t>Asset Quality (Woori Card)</t>
    <phoneticPr fontId="6" type="noConversion"/>
  </si>
  <si>
    <t>&gt;&gt;&gt; Credit Card Asset Quality and Reserves</t>
    <phoneticPr fontId="6" type="noConversion"/>
  </si>
  <si>
    <t>&gt;&gt;&gt; Asset Quality and Reserves by Borrower</t>
    <phoneticPr fontId="6" type="noConversion"/>
  </si>
  <si>
    <t xml:space="preserve">   Total</t>
  </si>
  <si>
    <t xml:space="preserve">    Normal</t>
  </si>
  <si>
    <t xml:space="preserve">    Precautionary</t>
  </si>
  <si>
    <t xml:space="preserve">    Substandard</t>
  </si>
  <si>
    <t xml:space="preserve">    Doubtful</t>
  </si>
  <si>
    <t xml:space="preserve">    Estimated Loss</t>
  </si>
  <si>
    <t>Reserves</t>
  </si>
  <si>
    <t>(%)</t>
    <phoneticPr fontId="6" type="noConversion"/>
  </si>
  <si>
    <t>Total</t>
    <phoneticPr fontId="6" type="noConversion"/>
  </si>
  <si>
    <t>Public &amp; Others</t>
    <phoneticPr fontId="6" type="noConversion"/>
  </si>
  <si>
    <t>Household</t>
    <phoneticPr fontId="6" type="noConversion"/>
  </si>
  <si>
    <t>Corporate</t>
    <phoneticPr fontId="6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</si>
  <si>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Consolidated B/S</t>
    </r>
    <phoneticPr fontId="6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</si>
  <si>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Consolidated I/S</t>
    </r>
    <phoneticPr fontId="6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</si>
  <si>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Income Contribution </t>
    </r>
    <phoneticPr fontId="6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</si>
  <si>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Deposit Breakdown</t>
    </r>
    <phoneticPr fontId="6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</si>
  <si>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Loan Breakdown by 
     Int. Rate/Type/Collateral</t>
    </r>
    <phoneticPr fontId="6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</si>
  <si>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Loan Breakdown by
     Borrower (Total Credit)</t>
    </r>
    <phoneticPr fontId="6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</si>
  <si>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Loan Breakdown by
     Borrower (Loans in KRW)</t>
    </r>
    <phoneticPr fontId="6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</si>
  <si>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Loan Maturity</t>
    </r>
    <phoneticPr fontId="6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</si>
  <si>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AQ by Borrower</t>
    </r>
    <phoneticPr fontId="6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</si>
  <si>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Delinq. by Borrower</t>
    </r>
    <phoneticPr fontId="6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</si>
  <si>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Delinq. by Industry
    (Corporate Loans)</t>
    </r>
    <phoneticPr fontId="6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</si>
  <si>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Delinq. By Industry
    (SME Loans)</t>
    </r>
    <phoneticPr fontId="6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</si>
  <si>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Asset Quality</t>
    </r>
    <phoneticPr fontId="6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</si>
  <si>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LLP by Borrower</t>
    </r>
    <phoneticPr fontId="6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</si>
  <si>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NIM (Bank+Card)</t>
    </r>
    <phoneticPr fontId="6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</si>
  <si>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NIM/NIS (Bank)</t>
    </r>
    <phoneticPr fontId="6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</si>
  <si>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BIS Ratio</t>
    </r>
    <phoneticPr fontId="6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</si>
  <si>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Woori Card F/S</t>
    </r>
    <phoneticPr fontId="6" type="noConversion"/>
  </si>
  <si>
    <t>Financial Statements</t>
    <phoneticPr fontId="6" type="noConversion"/>
  </si>
  <si>
    <t>Deposits &amp; Loans</t>
    <phoneticPr fontId="6" type="noConversion"/>
  </si>
  <si>
    <t>Profitability &amp; Asset Quality</t>
    <phoneticPr fontId="6" type="noConversion"/>
  </si>
  <si>
    <t>Others</t>
    <phoneticPr fontId="6" type="noConversion"/>
  </si>
  <si>
    <t>1Q16</t>
    <phoneticPr fontId="6" type="noConversion"/>
  </si>
  <si>
    <t>2Q16</t>
    <phoneticPr fontId="6" type="noConversion"/>
  </si>
  <si>
    <t>3Q16</t>
    <phoneticPr fontId="6" type="noConversion"/>
  </si>
  <si>
    <t>4Q16</t>
    <phoneticPr fontId="6" type="noConversion"/>
  </si>
  <si>
    <t>Quarterly</t>
    <phoneticPr fontId="6" type="noConversion"/>
  </si>
  <si>
    <t>4Q16</t>
  </si>
  <si>
    <t>1Q17</t>
  </si>
  <si>
    <t>2Q17</t>
  </si>
  <si>
    <t>3Q17</t>
  </si>
  <si>
    <t>4Q17</t>
  </si>
  <si>
    <t>1Q16</t>
  </si>
  <si>
    <t>2Q16</t>
  </si>
  <si>
    <t>3Q16</t>
  </si>
  <si>
    <t>FY16</t>
  </si>
  <si>
    <t>FY17</t>
  </si>
  <si>
    <t xml:space="preserve">  Corporate Tax</t>
    <phoneticPr fontId="6" type="noConversion"/>
  </si>
  <si>
    <t xml:space="preserve">  Income before Corporate Tax</t>
    <phoneticPr fontId="6" type="noConversion"/>
  </si>
  <si>
    <t>1) Attributable to controlling interests</t>
    <phoneticPr fontId="6" type="noConversion"/>
  </si>
  <si>
    <t>&gt;&gt;&gt; FY17</t>
  </si>
  <si>
    <t>&gt;&gt;&gt; 4Q17</t>
  </si>
  <si>
    <t>Woori Investment Bank (Merchant Bank)</t>
    <phoneticPr fontId="6" type="noConversion"/>
  </si>
  <si>
    <t>2) Sum of Woori Bank(separate), Overseas Subsidiaries &amp; Others</t>
    <phoneticPr fontId="6" type="noConversion"/>
  </si>
  <si>
    <r>
      <t xml:space="preserve">Core Deposits </t>
    </r>
    <r>
      <rPr>
        <vertAlign val="superscript"/>
        <sz val="9"/>
        <rFont val="Arial"/>
        <family val="2"/>
      </rPr>
      <t>1)</t>
    </r>
    <phoneticPr fontId="6" type="noConversion"/>
  </si>
  <si>
    <r>
      <t xml:space="preserve">Marketable Deposits </t>
    </r>
    <r>
      <rPr>
        <vertAlign val="superscript"/>
        <sz val="9"/>
        <rFont val="Arial"/>
        <family val="2"/>
      </rPr>
      <t>2)</t>
    </r>
    <phoneticPr fontId="6" type="noConversion"/>
  </si>
  <si>
    <t xml:space="preserve">2) CD + R P + bank notes </t>
    <phoneticPr fontId="6" type="noConversion"/>
  </si>
  <si>
    <t>2Q15</t>
  </si>
  <si>
    <t>3Q15</t>
  </si>
  <si>
    <t>4Q15</t>
  </si>
  <si>
    <t>4Q 17</t>
  </si>
  <si>
    <t>3Q 17</t>
  </si>
  <si>
    <t>2Q 17</t>
  </si>
  <si>
    <t>1Q 17</t>
  </si>
  <si>
    <t>4Q17</t>
    <phoneticPr fontId="6" type="noConversion"/>
  </si>
  <si>
    <t>Loan Breakdown by Borrower (Loans in KRW)</t>
    <phoneticPr fontId="6" type="noConversion"/>
  </si>
  <si>
    <t>Bank
Account</t>
    <phoneticPr fontId="6" type="noConversion"/>
  </si>
  <si>
    <t>Trust
Account</t>
    <phoneticPr fontId="6" type="noConversion"/>
  </si>
  <si>
    <t>Bank
Account</t>
  </si>
  <si>
    <t>Trust
Account</t>
  </si>
  <si>
    <t xml:space="preserve">  &gt;&gt;Corporate Loans  </t>
    <phoneticPr fontId="6" type="noConversion"/>
  </si>
  <si>
    <t>&gt;&gt;Loan to Households</t>
    <phoneticPr fontId="6" type="noConversion"/>
  </si>
  <si>
    <t>&gt;&gt;Loan to Public and Others</t>
    <phoneticPr fontId="6" type="noConversion"/>
  </si>
  <si>
    <t>Over 3months ~
Less than 6mths</t>
    <phoneticPr fontId="6" type="noConversion"/>
  </si>
  <si>
    <t>Over 3yrs~
Less than 10yrs</t>
    <phoneticPr fontId="6" type="noConversion"/>
  </si>
  <si>
    <t>1H16</t>
  </si>
  <si>
    <t>1H17</t>
  </si>
  <si>
    <t>-</t>
  </si>
  <si>
    <r>
      <t xml:space="preserve">LLR/NPL 
</t>
    </r>
    <r>
      <rPr>
        <sz val="8"/>
        <rFont val="Arial"/>
        <family val="2"/>
      </rPr>
      <t>(incl. Regulatory Reserve)</t>
    </r>
    <phoneticPr fontId="6" type="noConversion"/>
  </si>
  <si>
    <t>&gt;&gt;Key Ratios</t>
    <phoneticPr fontId="6" type="noConversion"/>
  </si>
  <si>
    <t>FY15</t>
  </si>
  <si>
    <t>* As of December 31, 2017</t>
    <phoneticPr fontId="6" type="noConversion"/>
  </si>
  <si>
    <t xml:space="preserve">**  Non-performing loans calculation basis, LLR by borrowers does not include Allowance for accrued revenue and Regulatory reserves for credit losses </t>
    <phoneticPr fontId="6" type="noConversion"/>
  </si>
  <si>
    <t>1) 183.8% including Allowance for accrued revenue and Regulatory reserves for credit losses</t>
    <phoneticPr fontId="6" type="noConversion"/>
  </si>
  <si>
    <t>2) 108.3% including Allowance for accrued revenue and Regulatory reserves for credit losses</t>
    <phoneticPr fontId="6" type="noConversion"/>
  </si>
  <si>
    <t>3) 1.5% including Allowance for accrued revenue and Regulatory reserves for credit losses</t>
    <phoneticPr fontId="6" type="noConversion"/>
  </si>
  <si>
    <t xml:space="preserve">1) </t>
    <phoneticPr fontId="6" type="noConversion"/>
  </si>
  <si>
    <t>2)</t>
  </si>
  <si>
    <t>3)</t>
    <phoneticPr fontId="6" type="noConversion"/>
  </si>
  <si>
    <t>&gt;&gt;Key Ratio</t>
    <phoneticPr fontId="6" type="noConversion"/>
  </si>
  <si>
    <t>-</t>
    <phoneticPr fontId="6" type="noConversion"/>
  </si>
  <si>
    <t>-</t>
    <phoneticPr fontId="6" type="noConversion"/>
  </si>
  <si>
    <t>-</t>
    <phoneticPr fontId="6" type="noConversion"/>
  </si>
  <si>
    <t>3Q16</t>
    <phoneticPr fontId="6" type="noConversion"/>
  </si>
  <si>
    <t>4Q16</t>
    <phoneticPr fontId="6" type="noConversion"/>
  </si>
  <si>
    <t>4Q16</t>
    <phoneticPr fontId="6" type="noConversion"/>
  </si>
  <si>
    <t>* 4Q17 figures are estimates and the detailed figures will be provided next quarter</t>
    <phoneticPr fontId="6" type="noConversion"/>
  </si>
  <si>
    <t>FY2017</t>
  </si>
  <si>
    <t>&gt;&gt;&gt; 4Q 17</t>
    <phoneticPr fontId="6" type="noConversion"/>
  </si>
  <si>
    <t>* As of December 31, 2017</t>
    <phoneticPr fontId="6" type="noConversion"/>
  </si>
  <si>
    <t xml:space="preserve"> * As of December 31, 2017</t>
    <phoneticPr fontId="6" type="noConversion"/>
  </si>
  <si>
    <r>
      <t xml:space="preserve">Core Deposits </t>
    </r>
    <r>
      <rPr>
        <vertAlign val="superscript"/>
        <sz val="9"/>
        <rFont val="Arial"/>
        <family val="2"/>
      </rPr>
      <t>1)</t>
    </r>
    <phoneticPr fontId="6" type="noConversion"/>
  </si>
  <si>
    <r>
      <t xml:space="preserve">Marketable Deposits </t>
    </r>
    <r>
      <rPr>
        <vertAlign val="superscript"/>
        <sz val="9"/>
        <rFont val="Arial"/>
        <family val="2"/>
      </rPr>
      <t>2)</t>
    </r>
    <phoneticPr fontId="6" type="noConversion"/>
  </si>
  <si>
    <t>LLR/NPL</t>
    <phoneticPr fontId="6" type="noConversion"/>
  </si>
  <si>
    <t>4Q17</t>
    <phoneticPr fontId="6" type="noConversion"/>
  </si>
  <si>
    <t>1) Core deposits include demand deposits, retail &amp; corporate savings deposits, MMDA</t>
    <phoneticPr fontId="6" type="noConversion"/>
  </si>
  <si>
    <t>*  Based on endging balance, Won denominated deposits</t>
    <phoneticPr fontId="6" type="noConversion"/>
  </si>
  <si>
    <t>-</t>
    <phoneticPr fontId="6" type="noConversion"/>
  </si>
  <si>
    <t>-</t>
    <phoneticPr fontId="6" type="noConversion"/>
  </si>
  <si>
    <t>-</t>
    <phoneticPr fontId="6" type="noConversion"/>
  </si>
  <si>
    <t xml:space="preserve">    Public &amp; Others
    (Excluding Interbank Loans)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</si>
</sst>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0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24" formatCode="\$#,##0_);[Red]\(\$#,##0\)"/>
    <numFmt numFmtId="176" formatCode="_-* #,##0_-;\-* #,##0_-;_-* &quot;-&quot;??_-;_-@_-"/>
    <numFmt numFmtId="177" formatCode="#,##0.000;[Red]\-#,##0.000"/>
    <numFmt numFmtId="178" formatCode="0_ ;[Red]\-0\ "/>
    <numFmt numFmtId="179" formatCode="0_);\(0\)"/>
    <numFmt numFmtId="180" formatCode="0_ "/>
    <numFmt numFmtId="181" formatCode="_(* #,##0.000_);_(* \(#,##0.000\);_(* &quot;-&quot;_);_(@_)"/>
    <numFmt numFmtId="182" formatCode="0.0%"/>
    <numFmt numFmtId="183" formatCode="#,##0.0_);\(#,##0.0\)"/>
    <numFmt numFmtId="184" formatCode="#,##0.0;[Red]\-#,##0.0"/>
    <numFmt numFmtId="185" formatCode="#,##0.0_);[Red]\(#,##0.0\)"/>
    <numFmt numFmtId="186" formatCode="_(* #,##0.0_);_(* \(#,##0.0\);_(* &quot;-&quot;_);_(@_)"/>
    <numFmt numFmtId="187" formatCode="0.0"/>
    <numFmt numFmtId="188" formatCode="0_);[Red]\(0\)"/>
    <numFmt numFmtId="189" formatCode="0.000%"/>
    <numFmt numFmtId="190" formatCode="#,##0;\(#,##0\)"/>
    <numFmt numFmtId="191" formatCode="#,##0.00;\(#,##0.00\)"/>
    <numFmt numFmtId="192" formatCode="_(* #,##0.00_);_(* \(#,##0.00\);_(* &quot;-&quot;_);_(@_)"/>
    <numFmt numFmtId="193" formatCode="#,##0.00000;[Red]\-#,##0.00000"/>
    <numFmt numFmtId="194" formatCode="0.0_ "/>
    <numFmt numFmtId="195" formatCode="0.0_);[Red]\(0.0\)"/>
    <numFmt numFmtId="196" formatCode="#,##0_);\(#,##0\)"/>
    <numFmt numFmtId="197" formatCode="#,##0_ "/>
    <numFmt numFmtId="198" formatCode="_-* #,##0.000_-;\-* #,##0.000_-;_-* &quot;-&quot;_-;_-@_-"/>
    <numFmt numFmtId="199" formatCode="#,##0;&quot;△&quot;#,##0"/>
    <numFmt numFmtId="200" formatCode="0.0000%"/>
    <numFmt numFmtId="201" formatCode="0.00000%"/>
    <numFmt numFmtId="202" formatCode="_ &quot;₩&quot;* #,##0_ ;_ &quot;₩&quot;* \-#,##0_ ;_ &quot;₩&quot;* &quot;-&quot;_ ;_ @_ "/>
    <numFmt numFmtId="203" formatCode="_ * #,##0_ ;_ * \-#,##0_ ;_ * &quot;-&quot;_ ;_ @_ "/>
    <numFmt numFmtId="204" formatCode="_ * #,##0.00_ ;_ * \-#,##0.00_ ;_ * &quot;-&quot;??_ ;_ @_ "/>
    <numFmt numFmtId="205" formatCode="_ &quot;₩&quot;* #,##0.00_ ;_ &quot;₩&quot;* \-#,##0.00_ ;_ &quot;₩&quot;* &quot;-&quot;??_ ;_ @_ "/>
    <numFmt numFmtId="206" formatCode="mmm\.yy"/>
    <numFmt numFmtId="207" formatCode="_(&quot;$&quot;* #,##0_);_(&quot;$&quot;* \(#,##0\);_(&quot;$&quot;* &quot;-&quot;??_);_(@_)"/>
    <numFmt numFmtId="208" formatCode="_ &quot;₩&quot;* #,##0_ ;_ &quot;₩&quot;* &quot;₩&quot;\-#,##0_ ;_ &quot;₩&quot;* &quot;-&quot;_ ;_ @_ "/>
    <numFmt numFmtId="209" formatCode="_ &quot;₩&quot;* #,##0.00_ ;_ &quot;₩&quot;* &quot;₩&quot;\-#,##0.00_ ;_ &quot;₩&quot;* &quot;-&quot;??_ ;_ @_ "/>
    <numFmt numFmtId="210" formatCode="#,##0&quot;台&quot;"/>
    <numFmt numFmtId="211" formatCode="#."/>
    <numFmt numFmtId="212" formatCode="_ &quot;₩&quot;* #,##0_ ;_ &quot;₩&quot;* &quot;₩&quot;\!\-#,##0_ ;_ &quot;₩&quot;* &quot;-&quot;_ ;_ @_ "/>
    <numFmt numFmtId="213" formatCode="&quot;₩&quot;#,##0.00;&quot;₩&quot;&quot;₩&quot;&quot;₩&quot;&quot;₩&quot;&quot;₩&quot;\!\-#,##0.00"/>
    <numFmt numFmtId="214" formatCode="&quot;₩&quot;#,##0_);&quot;₩&quot;&quot;₩&quot;\(&quot;₩&quot;#,##0&quot;₩&quot;&quot;₩&quot;\)"/>
    <numFmt numFmtId="215" formatCode="_(&quot;$&quot;* #,##0_);_(&quot;$&quot;* &quot;₩&quot;&quot;₩&quot;&quot;₩&quot;&quot;₩&quot;&quot;₩&quot;&quot;₩&quot;\(#,##0&quot;₩&quot;&quot;₩&quot;&quot;₩&quot;&quot;₩&quot;&quot;₩&quot;&quot;₩&quot;\);_(&quot;$&quot;* &quot;-&quot;_);_(@_)"/>
    <numFmt numFmtId="216" formatCode="&quot;₩&quot;#,##0.00;&quot;₩&quot;\-#,##0.00"/>
    <numFmt numFmtId="217" formatCode="#,##0;[Red]&quot;△&quot;#,##0"/>
    <numFmt numFmtId="218" formatCode="#,##0;&quot;-&quot;#,##0"/>
    <numFmt numFmtId="219" formatCode="&quot; ￦&quot;#,##0_);&quot;(￦&quot;#,##0\);&quot; ￦&quot;\-_)"/>
    <numFmt numFmtId="220" formatCode="#,##0;[Red]\-#,##0;\-"/>
    <numFmt numFmtId="221" formatCode="###,##0;[Red]&quot;△&quot;###,##0;_-* &quot;-&quot;_-"/>
    <numFmt numFmtId="222" formatCode="#,##0\ "/>
    <numFmt numFmtId="223" formatCode="#,##0.0\ "/>
    <numFmt numFmtId="224" formatCode="\ \ \ \ \ @"/>
    <numFmt numFmtId="225" formatCode="_-&quot;$&quot;* #,##0_-;\-&quot;$&quot;* #,##0_-;_-&quot;$&quot;* &quot;-&quot;_-;_-@_-"/>
    <numFmt numFmtId="226" formatCode="_-&quot;$&quot;* #,##0.00_-;\-&quot;$&quot;* #,##0.00_-;_-&quot;$&quot;* &quot;-&quot;??_-;_-@_-"/>
    <numFmt numFmtId="227" formatCode="_ &quot;$&quot;* #,##0_ ;_ &quot;$&quot;* \-#,##0_ ;_ &quot;$&quot;* &quot;-&quot;_ ;_ @_ "/>
    <numFmt numFmtId="228" formatCode="&quot;₩&quot;#,##0;[Red]&quot;₩&quot;&quot;-&quot;#,##0"/>
    <numFmt numFmtId="229" formatCode="&quot;₩&quot;#,##0.00;[Red]&quot;₩&quot;\-#,##0.00"/>
    <numFmt numFmtId="230" formatCode="_(&quot;$&quot;* #,##0_);_(&quot;$&quot;* \(#,##0\);_(&quot;$&quot;* &quot;-&quot;_);_(@_)"/>
    <numFmt numFmtId="231" formatCode="&quot;$&quot;#,##0_);[Red]\(&quot;$&quot;#,##0\)"/>
    <numFmt numFmtId="232" formatCode="_ &quot;$&quot;* #,##0.00_ ;_ &quot;$&quot;* \-#,##0.00_ ;_ &quot;$&quot;* &quot;-&quot;??_ ;_ @_ "/>
    <numFmt numFmtId="233" formatCode="&quot;₩&quot;#,##0;[Red]&quot;₩&quot;\-#,##0"/>
    <numFmt numFmtId="234" formatCode="_(&quot;$&quot;* #,##0.00_);_(&quot;$&quot;* \(#,##0.00\);_(&quot;$&quot;* &quot;-&quot;??_);_(@_)"/>
    <numFmt numFmtId="235" formatCode="&quot;$&quot;#,##0.00_);[Red]\(&quot;$&quot;#,##0.00\)"/>
    <numFmt numFmtId="236" formatCode="#,##0;[Red]&quot;-&quot;#,##0"/>
    <numFmt numFmtId="237" formatCode="#,##0.00;[Red]&quot;-&quot;#,##0.00"/>
    <numFmt numFmtId="238" formatCode="#,##0.0_ "/>
    <numFmt numFmtId="239" formatCode="General_)"/>
    <numFmt numFmtId="240" formatCode="0.0000000%"/>
    <numFmt numFmtId="241" formatCode="_ * #,##0.0000000_ ;_ * \-#,##0.0000000_ ;_ * &quot;-&quot;_ ;_ @_ "/>
    <numFmt numFmtId="242" formatCode="&quot;₩&quot;#,##0;[Red]&quot;₩&quot;&quot;₩&quot;\-#,##0"/>
    <numFmt numFmtId="243" formatCode="&quot;₩&quot;#,##0;&quot;₩&quot;&quot;₩&quot;&quot;₩&quot;&quot;₩&quot;\-#,##0"/>
    <numFmt numFmtId="244" formatCode="_ * #,##0_ ;_ * &quot;₩&quot;\-#,##0_ ;_ * &quot;-&quot;_ ;_ @_ "/>
    <numFmt numFmtId="245" formatCode="_-[$€-2]* #,##0.00_-;\-[$€-2]* #,##0.00_-;_-[$€-2]* &quot;-&quot;??_-"/>
    <numFmt numFmtId="246" formatCode="&quot;₩&quot;#,##0.00;&quot;₩&quot;&quot;₩&quot;\-#,##0.00"/>
    <numFmt numFmtId="247" formatCode="_ * #,##0.0000_ ;_ * \-#,##0.0000_ ;_ * &quot;-&quot;_ ;_ @_ "/>
    <numFmt numFmtId="248" formatCode="&quot;₩&quot;#,##0.00;[Red]&quot;₩&quot;&quot;₩&quot;\-#,##0.00"/>
    <numFmt numFmtId="249" formatCode="_ * #,##0.00_ ;_ * \-#,##0.00_ ;_ * &quot;-&quot;_ ;_ @_ "/>
    <numFmt numFmtId="250" formatCode="0.000000%"/>
    <numFmt numFmtId="251" formatCode="#,##0&quot;£&quot;_);[Red]\(#,##0&quot;£&quot;\)"/>
    <numFmt numFmtId="252" formatCode="\(0.0%\)"/>
    <numFmt numFmtId="253" formatCode="#,##0_);[Red]\(#,##0\)"/>
    <numFmt numFmtId="254" formatCode="0.00_);[Red]\(0.00\)"/>
    <numFmt numFmtId="255" formatCode="0.00_ "/>
    <numFmt numFmtId="256" formatCode="_(* #,##0.00_);_(* \(#,##0.00\);_(* &quot;-&quot;??_);_(@_)"/>
    <numFmt numFmtId="257" formatCode="&quot;On&quot;;&quot;On&quot;;&quot;Off&quot;"/>
    <numFmt numFmtId="258" formatCode="[$€-2]\ #,##0.00_);[Red]\([$€-2]\ #,##0.00\)"/>
    <numFmt numFmtId="259" formatCode="_(* #,##0_);_(* \(#,##0\);_(* &quot;-&quot;??_);_(@_)"/>
    <numFmt numFmtId="260" formatCode="#,##0_%_);\(#,##0\)_%;#,##0_%_);@_%_)"/>
    <numFmt numFmtId="261" formatCode="#,##0.00_%_);\(#,##0.00\)_%;#,##0.00_%_);@_%_)"/>
    <numFmt numFmtId="262" formatCode="&quot;$&quot;#,##0_%_);\(&quot;$&quot;#,##0\)_%;&quot;$&quot;#,##0_%_);@_%_)"/>
    <numFmt numFmtId="263" formatCode="&quot;$&quot;#,##0.00_%_);\(&quot;$&quot;#,##0.00\)_%;&quot;$&quot;#,##0.00_%_);@_%_)"/>
    <numFmt numFmtId="264" formatCode="m/d/yy_%_)"/>
    <numFmt numFmtId="265" formatCode="0_%_);\(0\)_%;0_%_);@_%_)"/>
    <numFmt numFmtId="266" formatCode="0.0\%_);\(0.0\%\);0.0\%_);@_%_)"/>
    <numFmt numFmtId="267" formatCode="&quot;$&quot;#,##0_);\(&quot;$&quot;#,##0\)"/>
    <numFmt numFmtId="268" formatCode="0.0,,,"/>
    <numFmt numFmtId="269" formatCode="_(* #,##0_);_(* \(#,##0\);_(* &quot;-&quot;_);_(@_)"/>
    <numFmt numFmtId="270" formatCode="#.00"/>
    <numFmt numFmtId="271" formatCode="0.0,,,\ ;[Red]\-0.0,,,"/>
    <numFmt numFmtId="272" formatCode="#,##0.000"/>
    <numFmt numFmtId="273" formatCode="#,##0,,."/>
    <numFmt numFmtId="274" formatCode="#,##0_-;&quot;△&quot;#,##0_-;\-"/>
    <numFmt numFmtId="275" formatCode="&quot;£&quot;\ #,##0_);[Red]\(&quot;£&quot;\ #,##0\)"/>
    <numFmt numFmtId="276" formatCode="&quot;¥&quot;\ #,##0_);[Red]\(&quot;¥&quot;\ #,##0\)"/>
    <numFmt numFmtId="277" formatCode="#,##0.0"/>
    <numFmt numFmtId="278" formatCode="#,##0&quot;포&quot;"/>
    <numFmt numFmtId="279" formatCode="#,##0&quot;Vial&quot;"/>
    <numFmt numFmtId="280" formatCode="0.00%_);\(0.00%\)"/>
    <numFmt numFmtId="281" formatCode="#,##0;[Red]\(#,##0\);\-"/>
    <numFmt numFmtId="282" formatCode="0.00_);\(0.00\)"/>
    <numFmt numFmtId="283" formatCode="&quot;$&quot;#,##0.00_);\(&quot;$&quot;#,##0.00\)"/>
    <numFmt numFmtId="284" formatCode="#,##0&quot;㎖&quot;"/>
    <numFmt numFmtId="285" formatCode="#,##0&quot;앰플&quot;"/>
    <numFmt numFmtId="286" formatCode="#,##0&quot;g&quot;"/>
    <numFmt numFmtId="287" formatCode="#0&quot;일&quot;"/>
    <numFmt numFmtId="288" formatCode="#,##0&quot;정&quot;"/>
    <numFmt numFmtId="289" formatCode="#,##0&quot;매&quot;"/>
    <numFmt numFmtId="290" formatCode="&quot;#&quot;##0"/>
    <numFmt numFmtId="291" formatCode="[Blue]#,##0.00;[Red]\-#,##0.00"/>
    <numFmt numFmtId="292" formatCode="#,##0&quot;캅셀&quot;"/>
    <numFmt numFmtId="293" formatCode="%#.00"/>
    <numFmt numFmtId="294" formatCode="_(* #,##0.0_);_(* \(#,##0.0\);_(* &quot;--- &quot;_)"/>
    <numFmt numFmtId="295" formatCode="#,##0.00&quot;W&quot;_);[Red]\(#,##0.00&quot;W&quot;\)"/>
    <numFmt numFmtId="296" formatCode="_ * #,##0.00_)&quot;W&quot;_ ;_ * \(#,##0.00\)&quot;W&quot;_ ;_ * &quot;-&quot;??_)&quot;W&quot;_ ;_ @_ "/>
    <numFmt numFmtId="297" formatCode="_ &quot;¡I&quot;* #,##0.00_ ;_ &quot;¡I&quot;* &quot;₩&quot;\!\-#,##0.00_ ;_ &quot;¡I&quot;* &quot;-&quot;??_ ;_ @_ "/>
    <numFmt numFmtId="298" formatCode="&quot;Cr$&quot;&quot;₩&quot;\!\ #,##0_);&quot;₩&quot;\!\(&quot;Cr$&quot;&quot;₩&quot;\!\ #,##0&quot;₩&quot;\!\)"/>
    <numFmt numFmtId="299" formatCode="_ * #,##0.00_)_W_ ;_ * \(#,##0.00\)_W_ ;_ * &quot;-&quot;??_)_W_ ;_ @_ "/>
    <numFmt numFmtId="300" formatCode="_-* #,##0.00_-;&quot;₩&quot;\!\-* #,##0.00_-;_-* &quot;-&quot;??_-;_-@_-"/>
    <numFmt numFmtId="301" formatCode="&quot;$&quot;&quot; &quot;#,##0_);\(&quot;$&quot;&quot; &quot;#,##0\);\-_)"/>
    <numFmt numFmtId="302" formatCode="0%_);\(0%\);\-_)"/>
    <numFmt numFmtId="303" formatCode="#,##0_);\(#,##0\);\-_)"/>
    <numFmt numFmtId="304" formatCode="&quot;$&quot;&quot; &quot;#,##0.0_);\(&quot;$&quot;&quot; &quot;#,##0.0\);\-_)"/>
    <numFmt numFmtId="305" formatCode="_-* #,##0.0000_-;\-* #,##0.0000_-;_-* &quot;-&quot;_-;_-@_-"/>
    <numFmt numFmtId="306" formatCode="_ * #,##0.0_ ;_ * \-#,##0.0_ ;_ * &quot;-&quot;_ ;_ @_ "/>
    <numFmt numFmtId="307" formatCode="0.00000000%"/>
    <numFmt numFmtId="308" formatCode="0.000000000%"/>
    <numFmt numFmtId="309" formatCode="0.0000000000%"/>
    <numFmt numFmtId="310" formatCode="0.000000000000%"/>
    <numFmt numFmtId="311" formatCode="_-* #,##0.00000_-;\-* #,##0.00000_-;_-* &quot;-&quot;??_-;_-@_-"/>
    <numFmt numFmtId="312" formatCode="_-* #,##0.000000_-;\-* #,##0.000000_-;_-* &quot;-&quot;??_-;_-@_-"/>
    <numFmt numFmtId="313" formatCode="&quot;₩&quot;#,##0;&quot;₩&quot;\-#,##0"/>
    <numFmt numFmtId="314" formatCode="&quot;₩&quot;#,##0.00;[Red]&quot;₩&quot;&quot;₩&quot;&quot;₩&quot;\-#,##0.00"/>
    <numFmt numFmtId="315" formatCode="\+#,##0\ ;[Red]\-#,##0\ ;\-\ "/>
    <numFmt numFmtId="316" formatCode="\+#,##0.0\ ;[Red]\-#,##0.0\ ;\-\ "/>
    <numFmt numFmtId="317" formatCode="#,##0\ ;[Red]\-#,##0\ ;\-\ "/>
    <numFmt numFmtId="318" formatCode="#,##0.0\ ;[Red]\-#,##0.0\ ;\-\ "/>
    <numFmt numFmtId="319" formatCode="0\ ;[Red]\-0\ "/>
    <numFmt numFmtId="320" formatCode="_-* #,##0\ _D_M_-;\-* #,##0\ _D_M_-;_-* &quot;-&quot;\ _D_M_-;_-@_-"/>
    <numFmt numFmtId="321" formatCode="&quot;₩&quot;#,##0;[Red]&quot;₩&quot;&quot;₩&quot;&quot;₩&quot;&quot;₩&quot;\-#,##0"/>
    <numFmt numFmtId="322" formatCode="_-* #,##0.000000000000_-;\-* #,##0.000000000000_-;_-* &quot;-&quot;??_-;_-@_-"/>
    <numFmt numFmtId="323" formatCode="_-* #,##0.0000000000_-;\-* #,##0.0000000000_-;_-* &quot;-&quot;_-;_-@_-"/>
    <numFmt numFmtId="324" formatCode="_-* #\!\,##0&quot;₩&quot;\!\ _P_t_s_-;&quot;₩&quot;\!\-* #\!\,##0&quot;₩&quot;\!\ _P_t_s_-;_-* &quot;-&quot;&quot;₩&quot;\!\ _P_t_s_-;_-@_-"/>
    <numFmt numFmtId="325" formatCode="_-* #\!\,##0\!.00&quot;₩&quot;\!\ _P_t_s_-;&quot;₩&quot;\!\-* #\!\,##0\!.00&quot;₩&quot;\!\ _P_t_s_-;_-* &quot;-&quot;??&quot;₩&quot;\!\ _P_t_s_-;_-@_-"/>
    <numFmt numFmtId="326" formatCode="mmmmm"/>
    <numFmt numFmtId="327" formatCode="&quot;R$&quot;#,##0_);\(&quot;R$&quot;#,##0\)"/>
    <numFmt numFmtId="328" formatCode="_-* #\!\,##0&quot;₩&quot;\!\ &quot;Pts&quot;_-;&quot;₩&quot;\!\-* #\!\,##0&quot;₩&quot;\!\ &quot;Pts&quot;_-;_-* &quot;-&quot;&quot;₩&quot;\!\ &quot;Pts&quot;_-;_-@_-"/>
    <numFmt numFmtId="329" formatCode="_-* #\!\,##0\!.00&quot;₩&quot;\!\ &quot;Pts&quot;_-;&quot;₩&quot;\!\-* #\!\,##0\!.00&quot;₩&quot;\!\ &quot;Pts&quot;_-;_-* &quot;-&quot;??&quot;₩&quot;\!\ &quot;Pts&quot;_-;_-@_-"/>
    <numFmt numFmtId="330" formatCode="&quot;SFr.&quot;#,##0;[Red]&quot;SFr.&quot;\-#,##0"/>
    <numFmt numFmtId="331" formatCode="0.0%_);\(0.0%\)"/>
    <numFmt numFmtId="332" formatCode="_-* #,##0\ _F_-;\-* #,##0\ _F_-;_-* &quot;-&quot;\ _F_-;_-@_-"/>
    <numFmt numFmtId="333" formatCode="_-* #,##0.00\ _F_-;\-* #,##0.00\ _F_-;_-* &quot;-&quot;??\ _F_-;_-@_-"/>
    <numFmt numFmtId="334" formatCode="d/m/yy\ "/>
    <numFmt numFmtId="335" formatCode="d/m/yyyy\ "/>
    <numFmt numFmtId="336" formatCode="_(* #,##0.0,_);_(* \(#,##0.0,\);_(* &quot;-&quot;_);_(@_)"/>
    <numFmt numFmtId="337" formatCode="d/m/yy"/>
    <numFmt numFmtId="338" formatCode="_-&quot;₩&quot;\ * #,##0.00_-;\-&quot;₩&quot;\ * #,##0.00_-;_-&quot;₩&quot;\ * &quot;-&quot;??_-;_-@_-"/>
    <numFmt numFmtId="339" formatCode="&quot;DM&quot;#,##0.00;[Red]\-&quot;DM&quot;#,##0.00"/>
    <numFmt numFmtId="340" formatCode="_(&quot;₩&quot;* #,##0_);_(&quot;₩&quot;* \(#,##0\);_(&quot;₩&quot;* &quot;-&quot;_);_(@_)"/>
    <numFmt numFmtId="341" formatCode="_(* #,##0_);_(* \(#,##0\);_(* &quot;-&quot;_);_(* @_)"/>
  </numFmts>
  <fonts count="378">
    <font>
      <sz val="10"/>
      <color theme="1"/>
      <name val="Arial"/>
      <family val="2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맑은 고딕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0"/>
      <name val="Arial"/>
      <family val="2"/>
    </font>
    <font>
      <b/>
      <sz val="9"/>
      <name val="굴림"/>
      <family val="3"/>
      <charset val="129"/>
    </font>
    <font>
      <b/>
      <sz val="11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sz val="10"/>
      <name val="굴림"/>
      <family val="3"/>
      <charset val="129"/>
    </font>
    <font>
      <sz val="9"/>
      <name val="Arial"/>
      <family val="2"/>
    </font>
    <font>
      <u/>
      <sz val="12"/>
      <name val="Arial"/>
      <family val="2"/>
    </font>
    <font>
      <b/>
      <sz val="12"/>
      <name val="Arial"/>
      <family val="2"/>
    </font>
    <font>
      <sz val="11"/>
      <name val="굴림"/>
      <family val="3"/>
      <charset val="129"/>
    </font>
    <font>
      <b/>
      <sz val="12"/>
      <color indexed="53"/>
      <name val="Arial"/>
      <family val="2"/>
    </font>
    <font>
      <u/>
      <sz val="9"/>
      <name val="Arial"/>
      <family val="2"/>
    </font>
    <font>
      <sz val="10"/>
      <color indexed="9"/>
      <name val="Arial"/>
      <family val="2"/>
    </font>
    <font>
      <b/>
      <sz val="15"/>
      <color indexed="56"/>
      <name val="Arial"/>
      <family val="2"/>
    </font>
    <font>
      <sz val="18"/>
      <color indexed="10"/>
      <name val="Arial"/>
      <family val="2"/>
    </font>
    <font>
      <b/>
      <sz val="14"/>
      <name val="굴림"/>
      <family val="3"/>
      <charset val="129"/>
    </font>
    <font>
      <u/>
      <sz val="10"/>
      <name val="Arial"/>
      <family val="2"/>
    </font>
    <font>
      <b/>
      <sz val="18"/>
      <color indexed="10"/>
      <name val="Arial"/>
      <family val="2"/>
    </font>
    <font>
      <b/>
      <sz val="20"/>
      <name val="Arial"/>
      <family val="2"/>
    </font>
    <font>
      <sz val="9"/>
      <color indexed="9"/>
      <name val="Arial"/>
      <family val="2"/>
    </font>
    <font>
      <sz val="8"/>
      <color indexed="9"/>
      <name val="Arial"/>
      <family val="2"/>
    </font>
    <font>
      <sz val="8"/>
      <name val="Arial"/>
      <family val="2"/>
    </font>
    <font>
      <b/>
      <sz val="9"/>
      <color indexed="9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8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  <font>
      <b/>
      <i/>
      <sz val="18"/>
      <color indexed="10"/>
      <name val="Arial"/>
      <family val="2"/>
    </font>
    <font>
      <sz val="12"/>
      <color indexed="10"/>
      <name val="Arial"/>
      <family val="2"/>
    </font>
    <font>
      <sz val="10"/>
      <color indexed="10"/>
      <name val="Arial"/>
      <family val="2"/>
    </font>
    <font>
      <sz val="12"/>
      <name val="바탕체"/>
      <family val="1"/>
      <charset val="129"/>
    </font>
    <font>
      <sz val="10"/>
      <color indexed="8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i/>
      <sz val="8"/>
      <name val="Arial"/>
      <family val="2"/>
    </font>
    <font>
      <sz val="8"/>
      <color indexed="8"/>
      <name val="Arial"/>
      <family val="2"/>
    </font>
    <font>
      <sz val="7"/>
      <color indexed="9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12"/>
      <name val="돋움"/>
      <family val="3"/>
      <charset val="129"/>
    </font>
    <font>
      <sz val="14"/>
      <name val="굴림"/>
      <family val="3"/>
      <charset val="129"/>
    </font>
    <font>
      <sz val="5.5"/>
      <name val="Arial"/>
      <family val="2"/>
    </font>
    <font>
      <sz val="6"/>
      <name val="Arial"/>
      <family val="2"/>
    </font>
    <font>
      <b/>
      <u/>
      <sz val="8"/>
      <color indexed="9"/>
      <name val="Arial"/>
      <family val="2"/>
    </font>
    <font>
      <b/>
      <u/>
      <sz val="8"/>
      <color indexed="10"/>
      <name val="Arial"/>
      <family val="2"/>
    </font>
    <font>
      <b/>
      <u/>
      <sz val="14"/>
      <color indexed="9"/>
      <name val="Arial"/>
      <family val="2"/>
    </font>
    <font>
      <b/>
      <sz val="15"/>
      <color indexed="10"/>
      <name val="Arial"/>
      <family val="2"/>
    </font>
    <font>
      <b/>
      <sz val="10"/>
      <name val="굴림"/>
      <family val="3"/>
      <charset val="129"/>
    </font>
    <font>
      <b/>
      <sz val="10"/>
      <color indexed="10"/>
      <name val="Arial"/>
      <family val="2"/>
    </font>
    <font>
      <i/>
      <sz val="8"/>
      <color indexed="10"/>
      <name val="Arial"/>
      <family val="2"/>
    </font>
    <font>
      <b/>
      <sz val="8"/>
      <color indexed="13"/>
      <name val="Arial"/>
      <family val="2"/>
    </font>
    <font>
      <b/>
      <sz val="10"/>
      <name val="Arial"/>
      <family val="2"/>
    </font>
    <font>
      <sz val="8"/>
      <color indexed="12"/>
      <name val="Arial"/>
      <family val="2"/>
    </font>
    <font>
      <sz val="15"/>
      <color indexed="9"/>
      <name val="Arial"/>
      <family val="2"/>
    </font>
    <font>
      <vertAlign val="superscript"/>
      <sz val="10"/>
      <name val="Arial"/>
      <family val="2"/>
    </font>
    <font>
      <sz val="7"/>
      <color indexed="10"/>
      <name val="Arial"/>
      <family val="2"/>
    </font>
    <font>
      <b/>
      <sz val="9"/>
      <color indexed="10"/>
      <name val="Arial"/>
      <family val="2"/>
    </font>
    <font>
      <sz val="9"/>
      <color indexed="10"/>
      <name val="Arial"/>
      <family val="2"/>
    </font>
    <font>
      <sz val="14"/>
      <name val="Arial"/>
      <family val="2"/>
    </font>
    <font>
      <b/>
      <sz val="10"/>
      <color indexed="9"/>
      <name val="Arial"/>
      <family val="2"/>
    </font>
    <font>
      <sz val="9.5"/>
      <name val="Arial"/>
      <family val="2"/>
    </font>
    <font>
      <b/>
      <sz val="9.5"/>
      <name val="Arial"/>
      <family val="2"/>
    </font>
    <font>
      <sz val="9"/>
      <color indexed="12"/>
      <name val="Arial"/>
      <family val="2"/>
    </font>
    <font>
      <b/>
      <sz val="15"/>
      <name val="Arial"/>
      <family val="2"/>
    </font>
    <font>
      <sz val="11"/>
      <color indexed="8"/>
      <name val="맑은 고딕"/>
      <family val="3"/>
      <charset val="129"/>
    </font>
    <font>
      <sz val="12"/>
      <name val="¹UAAA¼"/>
      <family val="1"/>
      <charset val="129"/>
    </font>
    <font>
      <sz val="11"/>
      <name val="굴림체"/>
      <family val="3"/>
      <charset val="129"/>
    </font>
    <font>
      <b/>
      <sz val="12"/>
      <name val="굴림체"/>
      <family val="3"/>
      <charset val="129"/>
    </font>
    <font>
      <sz val="12"/>
      <name val="뼻뮝"/>
      <family val="3"/>
      <charset val="129"/>
    </font>
    <font>
      <sz val="12"/>
      <name val="±¼¸²A¼"/>
      <family val="3"/>
      <charset val="129"/>
    </font>
    <font>
      <b/>
      <sz val="10"/>
      <name val="Helv"/>
      <family val="2"/>
    </font>
    <font>
      <b/>
      <sz val="12"/>
      <name val="Helv"/>
      <family val="2"/>
    </font>
    <font>
      <b/>
      <sz val="11"/>
      <name val="Helv"/>
      <family val="2"/>
    </font>
    <font>
      <b/>
      <sz val="10"/>
      <name val="MS Sans Serif"/>
      <family val="2"/>
    </font>
    <font>
      <sz val="10"/>
      <name val="MS Sans Serif"/>
      <family val="2"/>
    </font>
    <font>
      <sz val="1"/>
      <color indexed="18"/>
      <name val="Courier"/>
      <family val="3"/>
    </font>
    <font>
      <sz val="12"/>
      <name val="??????"/>
      <family val="3"/>
    </font>
    <font>
      <sz val="12"/>
      <name val="奔覆眉"/>
      <family val="3"/>
      <charset val="129"/>
    </font>
    <font>
      <sz val="11"/>
      <name val="돋?o"/>
      <family val="3"/>
      <charset val="129"/>
    </font>
    <font>
      <sz val="11"/>
      <name val="￥i￠￢￠?o"/>
      <family val="3"/>
      <charset val="129"/>
    </font>
    <font>
      <sz val="12"/>
      <name val="System"/>
      <family val="2"/>
      <charset val="129"/>
    </font>
    <font>
      <sz val="12"/>
      <name val="ⓒoUAAA¨u"/>
      <family val="1"/>
      <charset val="129"/>
    </font>
    <font>
      <sz val="10"/>
      <name val="Helv"/>
      <family val="2"/>
    </font>
    <font>
      <sz val="10"/>
      <name val="바탕체"/>
      <family val="1"/>
      <charset val="129"/>
    </font>
    <font>
      <sz val="12"/>
      <name val="굴림체"/>
      <family val="3"/>
      <charset val="129"/>
    </font>
    <font>
      <sz val="10"/>
      <color indexed="10"/>
      <name val="굴림"/>
      <family val="3"/>
      <charset val="129"/>
    </font>
    <font>
      <b/>
      <sz val="1"/>
      <color indexed="8"/>
      <name val="Courier"/>
      <family val="3"/>
    </font>
    <font>
      <sz val="10"/>
      <name val="PragmaticaCTT"/>
      <family val="1"/>
    </font>
    <font>
      <sz val="1"/>
      <color indexed="8"/>
      <name val="Courier"/>
      <family val="3"/>
    </font>
    <font>
      <sz val="10"/>
      <name val="굴림체"/>
      <family val="3"/>
      <charset val="129"/>
    </font>
    <font>
      <sz val="11"/>
      <name val="돋움체"/>
      <family val="3"/>
      <charset val="129"/>
    </font>
    <font>
      <sz val="11"/>
      <name val="바탕"/>
      <family val="1"/>
      <charset val="129"/>
    </font>
    <font>
      <sz val="10"/>
      <name val="명조"/>
      <family val="3"/>
      <charset val="129"/>
    </font>
    <font>
      <sz val="10"/>
      <name val="궁서(English)"/>
      <family val="3"/>
      <charset val="129"/>
    </font>
    <font>
      <sz val="12"/>
      <name val="Times New Roman"/>
      <family val="1"/>
    </font>
    <font>
      <sz val="10"/>
      <color indexed="24"/>
      <name val="MS Sans Serif"/>
      <family val="2"/>
    </font>
    <font>
      <sz val="11"/>
      <name val="ＭＳ Ｐゴシック"/>
      <family val="2"/>
      <charset val="129"/>
    </font>
    <font>
      <sz val="11"/>
      <name val="μ¸¿o"/>
      <family val="3"/>
      <charset val="129"/>
    </font>
    <font>
      <sz val="12"/>
      <name val="¹ÙÅÁÃ¼"/>
      <family val="1"/>
      <charset val="129"/>
    </font>
    <font>
      <sz val="10"/>
      <name val="Geneva"/>
      <family val="2"/>
    </font>
    <font>
      <sz val="12"/>
      <name val="¡¾¨????÷A¨?"/>
      <family val="3"/>
      <charset val="129"/>
    </font>
    <font>
      <sz val="12"/>
      <name val="¡¾¨ù¢¬©÷A¨ù"/>
      <family val="3"/>
      <charset val="129"/>
    </font>
    <font>
      <sz val="12"/>
      <name val="±¼¸²Ã¼"/>
      <family val="3"/>
      <charset val="129"/>
    </font>
    <font>
      <sz val="11"/>
      <name val="±¼¸²Ã¼"/>
      <family val="3"/>
      <charset val="129"/>
    </font>
    <font>
      <sz val="11"/>
      <name val="µ¸¿ò"/>
      <family val="3"/>
      <charset val="129"/>
    </font>
    <font>
      <sz val="11"/>
      <name val="±¼¸²A¼"/>
      <family val="3"/>
      <charset val="129"/>
    </font>
    <font>
      <sz val="10"/>
      <name val="MS Serif"/>
      <family val="1"/>
    </font>
    <font>
      <u val="doubleAccounting"/>
      <sz val="10"/>
      <name val="Arial"/>
      <family val="2"/>
    </font>
    <font>
      <sz val="10"/>
      <color indexed="16"/>
      <name val="MS Serif"/>
      <family val="1"/>
    </font>
    <font>
      <b/>
      <sz val="18"/>
      <name val="Arial"/>
      <family val="2"/>
    </font>
    <font>
      <b/>
      <i/>
      <sz val="22"/>
      <name val="Times New Roman"/>
      <family val="1"/>
    </font>
    <font>
      <u/>
      <sz val="8.4"/>
      <color indexed="12"/>
      <name val="Arial"/>
      <family val="2"/>
    </font>
    <font>
      <b/>
      <sz val="16"/>
      <name val="Times New Roman"/>
      <family val="1"/>
    </font>
    <font>
      <sz val="10"/>
      <color indexed="12"/>
      <name val="Arial"/>
      <family val="2"/>
    </font>
    <font>
      <sz val="10"/>
      <name val="Times New Roman"/>
      <family val="1"/>
    </font>
    <font>
      <u/>
      <sz val="10"/>
      <color indexed="9"/>
      <name val="Arial"/>
      <family val="2"/>
    </font>
    <font>
      <b/>
      <sz val="14"/>
      <color indexed="24"/>
      <name val="Book Antiqua"/>
      <family val="1"/>
    </font>
    <font>
      <sz val="7"/>
      <name val="Small Fonts"/>
      <family val="2"/>
    </font>
    <font>
      <sz val="12"/>
      <name val="Helv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i/>
      <sz val="14"/>
      <name val="Times New Roman"/>
      <family val="1"/>
    </font>
    <font>
      <b/>
      <sz val="22"/>
      <name val="Book Antiqua"/>
      <family val="1"/>
    </font>
    <font>
      <u val="singleAccounting"/>
      <sz val="10"/>
      <name val="Arial"/>
      <family val="2"/>
    </font>
    <font>
      <b/>
      <sz val="8"/>
      <color indexed="8"/>
      <name val="Helv"/>
      <family val="2"/>
    </font>
    <font>
      <b/>
      <sz val="11"/>
      <name val="Times New Roman"/>
      <family val="1"/>
    </font>
    <font>
      <sz val="12"/>
      <name val="ｱｼｸｲﾃｼ"/>
      <family val="3"/>
    </font>
    <font>
      <sz val="12"/>
      <name val="Tms Rmn"/>
      <family val="1"/>
    </font>
    <font>
      <sz val="11"/>
      <color indexed="8"/>
      <name val="돋움"/>
      <family val="3"/>
      <charset val="129"/>
    </font>
    <font>
      <b/>
      <sz val="15"/>
      <color indexed="8"/>
      <name val="Arial"/>
      <family val="2"/>
    </font>
    <font>
      <i/>
      <sz val="9"/>
      <name val="Arial"/>
      <family val="2"/>
    </font>
    <font>
      <b/>
      <u/>
      <sz val="14"/>
      <color indexed="10"/>
      <name val="Arial"/>
      <family val="2"/>
    </font>
    <font>
      <sz val="12"/>
      <color indexed="9"/>
      <name val="Arial"/>
      <family val="2"/>
    </font>
    <font>
      <b/>
      <sz val="9"/>
      <color indexed="53"/>
      <name val="Arial"/>
      <family val="2"/>
    </font>
    <font>
      <b/>
      <sz val="16"/>
      <color indexed="9"/>
      <name val="Arial"/>
      <family val="2"/>
    </font>
    <font>
      <b/>
      <sz val="16"/>
      <color indexed="56"/>
      <name val="Arial"/>
      <family val="2"/>
    </font>
    <font>
      <u/>
      <sz val="11"/>
      <name val="Arial"/>
      <family val="2"/>
    </font>
    <font>
      <b/>
      <sz val="14"/>
      <color indexed="9"/>
      <name val="Arial"/>
      <family val="2"/>
    </font>
    <font>
      <b/>
      <sz val="14"/>
      <color indexed="53"/>
      <name val="Arial"/>
      <family val="2"/>
    </font>
    <font>
      <u/>
      <sz val="14"/>
      <name val="Arial"/>
      <family val="2"/>
    </font>
    <font>
      <b/>
      <sz val="8"/>
      <color indexed="8"/>
      <name val="Arial"/>
      <family val="2"/>
    </font>
    <font>
      <b/>
      <sz val="9"/>
      <color indexed="12"/>
      <name val="Arial"/>
      <family val="2"/>
    </font>
    <font>
      <vertAlign val="superscript"/>
      <sz val="9"/>
      <name val="Arial"/>
      <family val="2"/>
    </font>
    <font>
      <sz val="10"/>
      <color indexed="8"/>
      <name val="Arial"/>
      <family val="2"/>
    </font>
    <font>
      <sz val="11"/>
      <color indexed="8"/>
      <name val="돋움"/>
      <family val="3"/>
      <charset val="129"/>
    </font>
    <font>
      <b/>
      <vertAlign val="superscript"/>
      <sz val="9"/>
      <name val="Arial"/>
      <family val="2"/>
    </font>
    <font>
      <sz val="12"/>
      <name val="굴림"/>
      <family val="3"/>
      <charset val="129"/>
    </font>
    <font>
      <b/>
      <i/>
      <sz val="9"/>
      <name val="Arial"/>
      <family val="2"/>
    </font>
    <font>
      <sz val="10"/>
      <color theme="1"/>
      <name val="Arial"/>
      <family val="2"/>
    </font>
    <font>
      <sz val="11"/>
      <color theme="1"/>
      <name val="맑은 고딕"/>
      <family val="3"/>
      <charset val="129"/>
      <scheme val="minor"/>
    </font>
    <font>
      <sz val="11"/>
      <color theme="1"/>
      <name val="돋움"/>
      <family val="3"/>
      <charset val="129"/>
    </font>
    <font>
      <sz val="11"/>
      <color theme="0"/>
      <name val="맑은 고딕"/>
      <family val="3"/>
      <charset val="129"/>
      <scheme val="minor"/>
    </font>
    <font>
      <sz val="11"/>
      <color theme="0"/>
      <name val="돋움"/>
      <family val="3"/>
      <charset val="129"/>
    </font>
    <font>
      <sz val="11"/>
      <color rgb="FFFF0000"/>
      <name val="맑은 고딕"/>
      <family val="3"/>
      <charset val="129"/>
      <scheme val="minor"/>
    </font>
    <font>
      <sz val="11"/>
      <color rgb="FFFF0000"/>
      <name val="돋움"/>
      <family val="3"/>
      <charset val="129"/>
    </font>
    <font>
      <b/>
      <sz val="11"/>
      <color rgb="FFFA7D00"/>
      <name val="맑은 고딕"/>
      <family val="3"/>
      <charset val="129"/>
      <scheme val="minor"/>
    </font>
    <font>
      <b/>
      <sz val="11"/>
      <color rgb="FFFA7D00"/>
      <name val="돋움"/>
      <family val="3"/>
      <charset val="129"/>
    </font>
    <font>
      <sz val="11"/>
      <color rgb="FF9C0006"/>
      <name val="맑은 고딕"/>
      <family val="3"/>
      <charset val="129"/>
      <scheme val="minor"/>
    </font>
    <font>
      <sz val="11"/>
      <color rgb="FF9C0006"/>
      <name val="돋움"/>
      <family val="3"/>
      <charset val="129"/>
    </font>
    <font>
      <sz val="11"/>
      <color rgb="FF9C6500"/>
      <name val="맑은 고딕"/>
      <family val="3"/>
      <charset val="129"/>
      <scheme val="minor"/>
    </font>
    <font>
      <sz val="11"/>
      <color rgb="FF9C6500"/>
      <name val="돋움"/>
      <family val="3"/>
      <charset val="129"/>
    </font>
    <font>
      <i/>
      <sz val="11"/>
      <color rgb="FF7F7F7F"/>
      <name val="맑은 고딕"/>
      <family val="3"/>
      <charset val="129"/>
      <scheme val="minor"/>
    </font>
    <font>
      <i/>
      <sz val="11"/>
      <color rgb="FF7F7F7F"/>
      <name val="돋움"/>
      <family val="3"/>
      <charset val="129"/>
    </font>
    <font>
      <b/>
      <sz val="11"/>
      <color theme="0"/>
      <name val="맑은 고딕"/>
      <family val="3"/>
      <charset val="129"/>
      <scheme val="minor"/>
    </font>
    <font>
      <b/>
      <sz val="11"/>
      <color theme="0"/>
      <name val="돋움"/>
      <family val="3"/>
      <charset val="129"/>
    </font>
    <font>
      <sz val="11"/>
      <color rgb="FFFA7D00"/>
      <name val="맑은 고딕"/>
      <family val="3"/>
      <charset val="129"/>
      <scheme val="minor"/>
    </font>
    <font>
      <sz val="11"/>
      <color rgb="FFFA7D00"/>
      <name val="돋움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돋움"/>
      <family val="3"/>
      <charset val="129"/>
    </font>
    <font>
      <sz val="11"/>
      <color rgb="FF3F3F76"/>
      <name val="맑은 고딕"/>
      <family val="3"/>
      <charset val="129"/>
      <scheme val="minor"/>
    </font>
    <font>
      <sz val="11"/>
      <color rgb="FF3F3F76"/>
      <name val="돋움"/>
      <family val="3"/>
      <charset val="129"/>
    </font>
    <font>
      <b/>
      <sz val="18"/>
      <color theme="3"/>
      <name val="맑은 고딕"/>
      <family val="3"/>
      <charset val="129"/>
      <scheme val="major"/>
    </font>
    <font>
      <b/>
      <sz val="15"/>
      <color theme="3"/>
      <name val="맑은 고딕"/>
      <family val="3"/>
      <charset val="129"/>
      <scheme val="minor"/>
    </font>
    <font>
      <b/>
      <sz val="15"/>
      <color theme="3"/>
      <name val="돋움"/>
      <family val="3"/>
      <charset val="129"/>
    </font>
    <font>
      <b/>
      <sz val="13"/>
      <color theme="3"/>
      <name val="맑은 고딕"/>
      <family val="3"/>
      <charset val="129"/>
      <scheme val="minor"/>
    </font>
    <font>
      <b/>
      <sz val="13"/>
      <color theme="3"/>
      <name val="돋움"/>
      <family val="3"/>
      <charset val="129"/>
    </font>
    <font>
      <b/>
      <sz val="11"/>
      <color theme="3"/>
      <name val="맑은 고딕"/>
      <family val="3"/>
      <charset val="129"/>
      <scheme val="minor"/>
    </font>
    <font>
      <b/>
      <sz val="11"/>
      <color theme="3"/>
      <name val="돋움"/>
      <family val="3"/>
      <charset val="129"/>
    </font>
    <font>
      <sz val="11"/>
      <color rgb="FF006100"/>
      <name val="맑은 고딕"/>
      <family val="3"/>
      <charset val="129"/>
      <scheme val="minor"/>
    </font>
    <font>
      <sz val="11"/>
      <color rgb="FF006100"/>
      <name val="돋움"/>
      <family val="3"/>
      <charset val="129"/>
    </font>
    <font>
      <b/>
      <sz val="11"/>
      <color rgb="FF3F3F3F"/>
      <name val="맑은 고딕"/>
      <family val="3"/>
      <charset val="129"/>
      <scheme val="minor"/>
    </font>
    <font>
      <b/>
      <sz val="11"/>
      <color rgb="FF3F3F3F"/>
      <name val="돋움"/>
      <family val="3"/>
      <charset val="129"/>
    </font>
    <font>
      <sz val="10"/>
      <color theme="1"/>
      <name val="맑은 고딕"/>
      <family val="3"/>
      <charset val="129"/>
    </font>
    <font>
      <sz val="9"/>
      <color theme="1"/>
      <name val="Arial"/>
      <family val="2"/>
    </font>
    <font>
      <sz val="9"/>
      <color indexed="8"/>
      <name val="Arial"/>
      <family val="2"/>
    </font>
    <font>
      <b/>
      <sz val="11"/>
      <color indexed="10"/>
      <name val="Arial"/>
      <family val="2"/>
    </font>
    <font>
      <sz val="26"/>
      <name val="Arial"/>
      <family val="2"/>
    </font>
    <font>
      <vertAlign val="superscript"/>
      <sz val="9"/>
      <color indexed="9"/>
      <name val="Arial"/>
      <family val="2"/>
    </font>
    <font>
      <sz val="10"/>
      <color theme="1"/>
      <name val="돋움"/>
      <family val="3"/>
      <charset val="129"/>
    </font>
    <font>
      <b/>
      <u/>
      <sz val="14"/>
      <color rgb="FFFF0000"/>
      <name val="Arial"/>
      <family val="2"/>
    </font>
    <font>
      <b/>
      <sz val="9"/>
      <color theme="1"/>
      <name val="Arial"/>
      <family val="2"/>
    </font>
    <font>
      <sz val="9"/>
      <name val="굴림"/>
      <family val="3"/>
      <charset val="129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b/>
      <sz val="8"/>
      <color rgb="FFFF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indexed="9"/>
      <name val="돋움"/>
      <family val="3"/>
      <charset val="129"/>
    </font>
    <font>
      <b/>
      <sz val="9.5"/>
      <name val="돋움"/>
      <family val="3"/>
      <charset val="129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name val="돋움"/>
      <family val="3"/>
      <charset val="129"/>
    </font>
    <font>
      <b/>
      <sz val="15"/>
      <color indexed="56"/>
      <name val="맑은 고딕"/>
      <family val="3"/>
      <charset val="129"/>
    </font>
    <font>
      <sz val="11"/>
      <color theme="1"/>
      <name val="돋움"/>
      <family val="2"/>
      <charset val="129"/>
    </font>
    <font>
      <b/>
      <sz val="18"/>
      <color theme="3"/>
      <name val="맑은 고딕"/>
      <family val="2"/>
      <charset val="129"/>
      <scheme val="major"/>
    </font>
    <font>
      <sz val="11"/>
      <color indexed="9"/>
      <name val="돋움"/>
      <family val="3"/>
      <charset val="129"/>
    </font>
    <font>
      <sz val="11"/>
      <color indexed="16"/>
      <name val="돋움"/>
      <family val="3"/>
      <charset val="129"/>
    </font>
    <font>
      <b/>
      <sz val="11"/>
      <color indexed="53"/>
      <name val="돋움"/>
      <family val="3"/>
      <charset val="129"/>
    </font>
    <font>
      <b/>
      <sz val="11"/>
      <color indexed="9"/>
      <name val="돋움"/>
      <family val="3"/>
      <charset val="129"/>
    </font>
    <font>
      <b/>
      <sz val="11"/>
      <color indexed="8"/>
      <name val="돋움"/>
      <family val="3"/>
      <charset val="129"/>
    </font>
    <font>
      <sz val="11"/>
      <color indexed="17"/>
      <name val="돋움"/>
      <family val="3"/>
      <charset val="129"/>
    </font>
    <font>
      <b/>
      <sz val="11"/>
      <color indexed="62"/>
      <name val="돋움"/>
      <family val="3"/>
      <charset val="129"/>
    </font>
    <font>
      <sz val="11"/>
      <color indexed="53"/>
      <name val="돋움"/>
      <family val="3"/>
      <charset val="129"/>
    </font>
    <font>
      <sz val="11"/>
      <color indexed="60"/>
      <name val="돋움"/>
      <family val="3"/>
      <charset val="129"/>
    </font>
    <font>
      <b/>
      <sz val="11"/>
      <color indexed="63"/>
      <name val="돋움"/>
      <family val="3"/>
      <charset val="129"/>
    </font>
    <font>
      <b/>
      <sz val="18"/>
      <color indexed="62"/>
      <name val="맑은 고딕"/>
      <family val="3"/>
      <charset val="129"/>
    </font>
    <font>
      <sz val="11"/>
      <color indexed="10"/>
      <name val="돋움"/>
      <family val="3"/>
      <charset val="129"/>
    </font>
    <font>
      <b/>
      <sz val="10"/>
      <name val="굴림체"/>
      <family val="3"/>
      <charset val="129"/>
    </font>
    <font>
      <sz val="12"/>
      <name val="±¼¸²Ã¼"/>
      <family val="1"/>
      <charset val="129"/>
    </font>
    <font>
      <sz val="10"/>
      <name val="바탕"/>
      <family val="1"/>
      <charset val="129"/>
    </font>
    <font>
      <u/>
      <sz val="11"/>
      <color indexed="12"/>
      <name val="돋움"/>
      <family val="3"/>
      <charset val="129"/>
    </font>
    <font>
      <sz val="13"/>
      <name val="바탕체"/>
      <family val="1"/>
      <charset val="129"/>
    </font>
    <font>
      <i/>
      <sz val="12"/>
      <name val="바탕체"/>
      <family val="1"/>
      <charset val="129"/>
    </font>
    <font>
      <sz val="8"/>
      <name val="Palatino"/>
      <family val="1"/>
    </font>
    <font>
      <sz val="7"/>
      <name val="Palatino"/>
      <family val="1"/>
    </font>
    <font>
      <i/>
      <sz val="14"/>
      <name val="Palatino"/>
      <family val="1"/>
    </font>
    <font>
      <u/>
      <sz val="18"/>
      <name val="Times New Roman"/>
      <family val="1"/>
    </font>
    <font>
      <sz val="10"/>
      <color indexed="16"/>
      <name val="Helvetica-Black"/>
      <family val="2"/>
    </font>
    <font>
      <b/>
      <u/>
      <sz val="10"/>
      <name val="Arial"/>
      <family val="2"/>
    </font>
    <font>
      <sz val="10"/>
      <name val="Tms Rmn"/>
      <family val="1"/>
    </font>
    <font>
      <b/>
      <sz val="9"/>
      <name val="Palatino"/>
      <family val="1"/>
    </font>
    <font>
      <sz val="9"/>
      <color indexed="21"/>
      <name val="Helvetica-Black"/>
      <family val="2"/>
    </font>
    <font>
      <sz val="9"/>
      <name val="Helvetica-Black"/>
      <family val="2"/>
    </font>
    <font>
      <sz val="12"/>
      <color indexed="24"/>
      <name val="바탕체"/>
      <family val="1"/>
      <charset val="129"/>
    </font>
    <font>
      <b/>
      <sz val="18"/>
      <color indexed="24"/>
      <name val="바탕체"/>
      <family val="1"/>
      <charset val="129"/>
    </font>
    <font>
      <b/>
      <sz val="15"/>
      <color indexed="24"/>
      <name val="바탕체"/>
      <family val="1"/>
      <charset val="129"/>
    </font>
    <font>
      <u/>
      <sz val="11"/>
      <color indexed="36"/>
      <name val="돋움"/>
      <family val="3"/>
      <charset val="129"/>
    </font>
    <font>
      <b/>
      <u/>
      <sz val="10"/>
      <name val="돋움"/>
      <family val="3"/>
      <charset val="129"/>
    </font>
    <font>
      <u/>
      <sz val="9"/>
      <color indexed="36"/>
      <name val="바탕체"/>
      <family val="1"/>
      <charset val="129"/>
    </font>
    <font>
      <sz val="11"/>
      <color indexed="8"/>
      <name val="ＭＳ Ｐゴシック"/>
      <family val="2"/>
      <charset val="129"/>
    </font>
    <font>
      <sz val="11"/>
      <color indexed="9"/>
      <name val="ＭＳ Ｐゴシック"/>
      <family val="2"/>
      <charset val="129"/>
    </font>
    <font>
      <sz val="11"/>
      <color indexed="10"/>
      <name val="ＭＳ Ｐゴシック"/>
      <family val="2"/>
      <charset val="129"/>
    </font>
    <font>
      <b/>
      <sz val="11"/>
      <color indexed="52"/>
      <name val="ＭＳ Ｐゴシック"/>
      <family val="2"/>
      <charset val="129"/>
    </font>
    <font>
      <sz val="11"/>
      <color indexed="20"/>
      <name val="ＭＳ Ｐゴシック"/>
      <family val="2"/>
      <charset val="129"/>
    </font>
    <font>
      <sz val="11"/>
      <color indexed="60"/>
      <name val="ＭＳ Ｐゴシック"/>
      <family val="2"/>
      <charset val="129"/>
    </font>
    <font>
      <i/>
      <sz val="11"/>
      <color indexed="23"/>
      <name val="ＭＳ Ｐゴシック"/>
      <family val="2"/>
      <charset val="129"/>
    </font>
    <font>
      <b/>
      <sz val="11"/>
      <color indexed="9"/>
      <name val="ＭＳ Ｐゴシック"/>
      <family val="2"/>
      <charset val="129"/>
    </font>
    <font>
      <sz val="11"/>
      <color indexed="52"/>
      <name val="ＭＳ Ｐゴシック"/>
      <family val="2"/>
      <charset val="129"/>
    </font>
    <font>
      <b/>
      <sz val="11"/>
      <color indexed="8"/>
      <name val="ＭＳ Ｐゴシック"/>
      <family val="2"/>
      <charset val="129"/>
    </font>
    <font>
      <sz val="11"/>
      <color indexed="62"/>
      <name val="ＭＳ Ｐゴシック"/>
      <family val="2"/>
      <charset val="129"/>
    </font>
    <font>
      <b/>
      <sz val="15"/>
      <color indexed="56"/>
      <name val="ＭＳ Ｐゴシック"/>
      <family val="2"/>
      <charset val="129"/>
    </font>
    <font>
      <b/>
      <sz val="13"/>
      <color indexed="56"/>
      <name val="ＭＳ Ｐゴシック"/>
      <family val="2"/>
      <charset val="129"/>
    </font>
    <font>
      <b/>
      <sz val="11"/>
      <color indexed="56"/>
      <name val="ＭＳ Ｐゴシック"/>
      <family val="2"/>
      <charset val="129"/>
    </font>
    <font>
      <b/>
      <sz val="18"/>
      <color indexed="56"/>
      <name val="ＭＳ Ｐゴシック"/>
      <family val="2"/>
      <charset val="129"/>
    </font>
    <font>
      <sz val="11"/>
      <color indexed="17"/>
      <name val="ＭＳ Ｐゴシック"/>
      <family val="2"/>
      <charset val="129"/>
    </font>
    <font>
      <b/>
      <sz val="11"/>
      <color indexed="63"/>
      <name val="ＭＳ Ｐゴシック"/>
      <family val="2"/>
      <charset val="129"/>
    </font>
    <font>
      <sz val="11"/>
      <color indexed="12"/>
      <name val="Times New Roman"/>
      <family val="1"/>
    </font>
    <font>
      <sz val="11"/>
      <name val="돋움"/>
      <family val="3"/>
    </font>
    <font>
      <sz val="12"/>
      <name val="돋움체"/>
      <family val="3"/>
      <charset val="129"/>
    </font>
    <font>
      <sz val="12"/>
      <name val="官帕眉"/>
      <family val="3"/>
      <charset val="129"/>
    </font>
    <font>
      <sz val="10"/>
      <color indexed="8"/>
      <name val="MS P????"/>
      <family val="3"/>
      <charset val="255"/>
    </font>
    <font>
      <sz val="9"/>
      <name val="Geneva"/>
      <family val="2"/>
    </font>
    <font>
      <sz val="10"/>
      <color indexed="9"/>
      <name val="Times New Roman"/>
      <family val="1"/>
    </font>
    <font>
      <i/>
      <sz val="10"/>
      <color indexed="13"/>
      <name val="Times New Roman"/>
      <family val="1"/>
    </font>
    <font>
      <i/>
      <sz val="10"/>
      <color indexed="13"/>
      <name val="Arial"/>
      <family val="2"/>
    </font>
    <font>
      <sz val="10"/>
      <color indexed="13"/>
      <name val="Times New Roman"/>
      <family val="1"/>
    </font>
    <font>
      <sz val="10"/>
      <color indexed="13"/>
      <name val="Arial"/>
      <family val="2"/>
    </font>
    <font>
      <b/>
      <i/>
      <sz val="9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i/>
      <sz val="10"/>
      <name val="Times New Roman"/>
      <family val="1"/>
    </font>
    <font>
      <i/>
      <sz val="10"/>
      <name val="Arial"/>
      <family val="2"/>
    </font>
    <font>
      <sz val="10"/>
      <name val="Arial Narrow"/>
      <family val="2"/>
    </font>
    <font>
      <b/>
      <sz val="12"/>
      <name val="돋움체"/>
      <family val="3"/>
      <charset val="129"/>
    </font>
    <font>
      <sz val="14"/>
      <name val="바탕체"/>
      <family val="1"/>
      <charset val="129"/>
    </font>
    <font>
      <sz val="7"/>
      <name val="바탕체"/>
      <family val="1"/>
      <charset val="129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u/>
      <sz val="16"/>
      <name val="굴림"/>
      <family val="3"/>
      <charset val="129"/>
    </font>
    <font>
      <b/>
      <sz val="12"/>
      <color indexed="16"/>
      <name val="굴림체"/>
      <family val="3"/>
      <charset val="129"/>
    </font>
    <font>
      <sz val="12"/>
      <name val="官?眉"/>
      <family val="3"/>
      <charset val="129"/>
    </font>
    <font>
      <sz val="14"/>
      <color indexed="12"/>
      <name val="궁서"/>
      <family val="1"/>
      <charset val="129"/>
    </font>
    <font>
      <sz val="12"/>
      <name val="명조"/>
      <family val="3"/>
      <charset val="129"/>
    </font>
    <font>
      <b/>
      <sz val="14"/>
      <color indexed="8"/>
      <name val="굴림체"/>
      <family val="3"/>
      <charset val="129"/>
    </font>
    <font>
      <sz val="10"/>
      <color theme="1"/>
      <name val="맑은 고딕"/>
      <family val="3"/>
      <charset val="129"/>
      <scheme val="minor"/>
    </font>
    <font>
      <sz val="11"/>
      <name val="標準ゴシック"/>
      <family val="3"/>
      <charset val="255"/>
    </font>
    <font>
      <sz val="11"/>
      <name val="바탕체"/>
      <family val="1"/>
      <charset val="129"/>
    </font>
    <font>
      <u/>
      <sz val="11"/>
      <color indexed="12"/>
      <name val="돋움"/>
      <family val="3"/>
    </font>
    <font>
      <u/>
      <sz val="11"/>
      <color theme="10"/>
      <name val="맑은 고딕"/>
      <family val="3"/>
      <charset val="129"/>
    </font>
    <font>
      <sz val="11"/>
      <name val="￠R¨u¡§u¡E¡þ¨I¡AA¡§u"/>
      <family val="3"/>
      <charset val="129"/>
    </font>
    <font>
      <sz val="12"/>
      <name val="¡¾¨u￠￢ⓒ÷A¨u"/>
      <family val="3"/>
      <charset val="129"/>
    </font>
    <font>
      <sz val="9"/>
      <color indexed="12"/>
      <name val="Times New Roman"/>
      <family val="1"/>
    </font>
    <font>
      <sz val="10"/>
      <name val="±¼¸"/>
      <family val="3"/>
      <charset val="129"/>
    </font>
    <font>
      <sz val="10"/>
      <name val="±¼¸²Ã¼"/>
      <family val="3"/>
      <charset val="129"/>
    </font>
    <font>
      <sz val="10"/>
      <name val="µ¸m"/>
      <family val="3"/>
      <charset val="129"/>
    </font>
    <font>
      <sz val="10"/>
      <name val="µ¸¿òÃ¼"/>
      <family val="3"/>
    </font>
    <font>
      <sz val="12"/>
      <name val="¹Ùm"/>
      <family val="1"/>
      <charset val="129"/>
    </font>
    <font>
      <sz val="11"/>
      <color indexed="20"/>
      <name val="Calibri"/>
      <family val="2"/>
    </font>
    <font>
      <sz val="8"/>
      <color indexed="12"/>
      <name val="Tms Rmn"/>
      <family val="1"/>
    </font>
    <font>
      <b/>
      <sz val="12"/>
      <name val="Times New Roman"/>
      <family val="1"/>
    </font>
    <font>
      <sz val="12"/>
      <name val="¨IoUAAA¡§u"/>
      <family val="1"/>
      <charset val="129"/>
    </font>
    <font>
      <sz val="8"/>
      <name val="¹UAAA¼"/>
      <family val="1"/>
      <charset val="129"/>
    </font>
    <font>
      <sz val="11"/>
      <name val="Helv"/>
      <family val="2"/>
    </font>
    <font>
      <b/>
      <sz val="11"/>
      <color indexed="52"/>
      <name val="Calibri"/>
      <family val="2"/>
    </font>
    <font>
      <sz val="10"/>
      <color indexed="18"/>
      <name val="Times New Roman"/>
      <family val="1"/>
    </font>
    <font>
      <b/>
      <sz val="11"/>
      <color indexed="9"/>
      <name val="Calibri"/>
      <family val="2"/>
    </font>
    <font>
      <u/>
      <sz val="11"/>
      <color indexed="12"/>
      <name val="μ，?o"/>
      <family val="1"/>
      <charset val="255"/>
    </font>
    <font>
      <b/>
      <sz val="10"/>
      <name val="Palatino"/>
      <family val="1"/>
    </font>
    <font>
      <sz val="10"/>
      <name val="Arial CE"/>
      <family val="2"/>
      <charset val="238"/>
    </font>
    <font>
      <i/>
      <sz val="11"/>
      <color indexed="23"/>
      <name val="Calibri"/>
      <family val="2"/>
    </font>
    <font>
      <b/>
      <sz val="1"/>
      <color indexed="23"/>
      <name val="Courier"/>
      <family val="3"/>
    </font>
    <font>
      <u/>
      <sz val="10"/>
      <color indexed="36"/>
      <name val="Arial"/>
      <family val="2"/>
    </font>
    <font>
      <sz val="11"/>
      <color indexed="17"/>
      <name val="Calibri"/>
      <family val="2"/>
    </font>
    <font>
      <sz val="14"/>
      <name val="Arial Narrow"/>
      <family val="2"/>
    </font>
    <font>
      <b/>
      <sz val="11"/>
      <color indexed="56"/>
      <name val="Calibri"/>
      <family val="2"/>
    </font>
    <font>
      <b/>
      <sz val="12"/>
      <name val="Tms Rmn"/>
      <family val="1"/>
    </font>
    <font>
      <sz val="11"/>
      <name val="ＭＳ Ｐゴシック"/>
      <family val="2"/>
    </font>
    <font>
      <sz val="11"/>
      <color indexed="52"/>
      <name val="Calibri"/>
      <family val="2"/>
    </font>
    <font>
      <b/>
      <sz val="10"/>
      <name val="Times New Roman"/>
      <family val="1"/>
    </font>
    <font>
      <sz val="11"/>
      <color indexed="60"/>
      <name val="Calibri"/>
      <family val="2"/>
    </font>
    <font>
      <sz val="8"/>
      <color indexed="8"/>
      <name val="MS Sans Serif"/>
      <family val="2"/>
    </font>
    <font>
      <sz val="11"/>
      <name val="Times New Roman CE"/>
      <family val="1"/>
      <charset val="238"/>
    </font>
    <font>
      <b/>
      <sz val="11"/>
      <color indexed="63"/>
      <name val="Calibri"/>
      <family val="2"/>
    </font>
    <font>
      <sz val="10"/>
      <name val="돋움"/>
      <family val="3"/>
    </font>
    <font>
      <b/>
      <sz val="18"/>
      <color indexed="56"/>
      <name val="Cambria"/>
      <family val="1"/>
    </font>
    <font>
      <b/>
      <u/>
      <sz val="13"/>
      <name val="굴림체"/>
      <family val="3"/>
      <charset val="129"/>
    </font>
    <font>
      <b/>
      <sz val="8"/>
      <name val="Arial Narrow"/>
      <family val="2"/>
    </font>
    <font>
      <sz val="11"/>
      <color indexed="10"/>
      <name val="Calibri"/>
      <family val="2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2"/>
      <name val="¹UAAA¼"/>
      <family val="3"/>
      <charset val="129"/>
    </font>
    <font>
      <sz val="12"/>
      <name val="¹ÙÅÁÃ¼"/>
      <family val="3"/>
      <charset val="129"/>
    </font>
    <font>
      <b/>
      <sz val="11"/>
      <color indexed="10"/>
      <name val="맑은 고딕"/>
      <family val="3"/>
      <charset val="129"/>
    </font>
    <font>
      <b/>
      <sz val="11"/>
      <color indexed="62"/>
      <name val="맑은 고딕"/>
      <family val="3"/>
      <charset val="129"/>
    </font>
    <font>
      <sz val="11"/>
      <color indexed="19"/>
      <name val="맑은 고딕"/>
      <family val="3"/>
      <charset val="129"/>
    </font>
    <font>
      <b/>
      <sz val="10"/>
      <color rgb="FFFF0000"/>
      <name val="Arial"/>
      <family val="2"/>
    </font>
    <font>
      <sz val="8"/>
      <color theme="1"/>
      <name val="맑은 고딕"/>
      <family val="3"/>
      <charset val="129"/>
      <scheme val="minor"/>
    </font>
    <font>
      <b/>
      <sz val="11"/>
      <color indexed="9"/>
      <name val="Arial"/>
      <family val="2"/>
    </font>
    <font>
      <b/>
      <sz val="11"/>
      <color indexed="53"/>
      <name val="Arial"/>
      <family val="2"/>
    </font>
  </fonts>
  <fills count="9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lightGray">
        <fgColor indexed="15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9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3"/>
        <bgColor indexed="43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3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</fills>
  <borders count="79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18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ashed">
        <color indexed="48"/>
      </right>
      <top style="medium">
        <color indexed="48"/>
      </top>
      <bottom style="dashed">
        <color indexed="48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23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48"/>
      </top>
      <bottom style="dotted">
        <color indexed="48"/>
      </bottom>
      <diagonal/>
    </border>
    <border>
      <left/>
      <right style="dashed">
        <color indexed="48"/>
      </right>
      <top/>
      <bottom/>
      <diagonal/>
    </border>
    <border>
      <left/>
      <right/>
      <top/>
      <bottom style="thin">
        <color indexed="23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medium">
        <color indexed="48"/>
      </top>
      <bottom style="dashed">
        <color indexed="48"/>
      </bottom>
      <diagonal/>
    </border>
    <border>
      <left/>
      <right/>
      <top style="thin">
        <color indexed="23"/>
      </top>
      <bottom style="medium">
        <color indexed="56"/>
      </bottom>
      <diagonal/>
    </border>
    <border>
      <left/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/>
      <top/>
      <bottom style="thin">
        <color indexed="23"/>
      </bottom>
      <diagonal/>
    </border>
    <border>
      <left/>
      <right style="dashed">
        <color indexed="23"/>
      </right>
      <top style="medium">
        <color indexed="56"/>
      </top>
      <bottom style="thin">
        <color indexed="23"/>
      </bottom>
      <diagonal/>
    </border>
    <border>
      <left/>
      <right/>
      <top style="dashed">
        <color indexed="30"/>
      </top>
      <bottom/>
      <diagonal/>
    </border>
    <border>
      <left/>
      <right style="hair">
        <color indexed="64"/>
      </right>
      <top style="medium">
        <color indexed="56"/>
      </top>
      <bottom style="thin">
        <color indexed="23"/>
      </bottom>
      <diagonal/>
    </border>
    <border>
      <left/>
      <right style="hair">
        <color indexed="64"/>
      </right>
      <top/>
      <bottom style="thin">
        <color indexed="23"/>
      </bottom>
      <diagonal/>
    </border>
    <border>
      <left/>
      <right/>
      <top style="medium">
        <color indexed="56"/>
      </top>
      <bottom style="thin">
        <color indexed="23"/>
      </bottom>
      <diagonal/>
    </border>
    <border>
      <left style="dashed">
        <color indexed="48"/>
      </left>
      <right/>
      <top style="medium">
        <color indexed="48"/>
      </top>
      <bottom style="dashed">
        <color indexed="48"/>
      </bottom>
      <diagonal/>
    </border>
    <border>
      <left/>
      <right/>
      <top style="medium">
        <color indexed="12"/>
      </top>
      <bottom style="dashed">
        <color indexed="12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23"/>
      </top>
      <bottom style="medium">
        <color indexed="6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/>
      <top/>
      <bottom style="medium">
        <color indexed="18"/>
      </bottom>
      <diagonal/>
    </border>
    <border>
      <left style="hair">
        <color indexed="23"/>
      </left>
      <right/>
      <top/>
      <bottom style="thin">
        <color indexed="23"/>
      </bottom>
      <diagonal/>
    </border>
    <border>
      <left/>
      <right style="hair">
        <color indexed="23"/>
      </right>
      <top/>
      <bottom style="thin">
        <color indexed="23"/>
      </bottom>
      <diagonal/>
    </border>
    <border>
      <left style="hair">
        <color indexed="55"/>
      </left>
      <right/>
      <top/>
      <bottom style="thin">
        <color indexed="23"/>
      </bottom>
      <diagonal/>
    </border>
    <border>
      <left/>
      <right/>
      <top style="medium">
        <color indexed="56"/>
      </top>
      <bottom/>
      <diagonal/>
    </border>
    <border>
      <left/>
      <right/>
      <top style="thin">
        <color indexed="23"/>
      </top>
      <bottom style="medium">
        <color indexed="12"/>
      </bottom>
      <diagonal/>
    </border>
    <border>
      <left/>
      <right/>
      <top style="medium">
        <color indexed="30"/>
      </top>
      <bottom/>
      <diagonal/>
    </border>
    <border>
      <left style="hair">
        <color indexed="56"/>
      </left>
      <right/>
      <top/>
      <bottom style="thin">
        <color indexed="9"/>
      </bottom>
      <diagonal/>
    </border>
    <border>
      <left/>
      <right style="hair">
        <color indexed="56"/>
      </right>
      <top/>
      <bottom style="thin">
        <color indexed="23"/>
      </bottom>
      <diagonal/>
    </border>
    <border>
      <left style="hair">
        <color indexed="56"/>
      </left>
      <right/>
      <top/>
      <bottom/>
      <diagonal/>
    </border>
    <border>
      <left style="hair">
        <color indexed="8"/>
      </left>
      <right/>
      <top style="thin">
        <color indexed="23"/>
      </top>
      <bottom style="thin">
        <color indexed="23"/>
      </bottom>
      <diagonal/>
    </border>
    <border>
      <left/>
      <right style="hair">
        <color indexed="8"/>
      </right>
      <top style="thin">
        <color indexed="23"/>
      </top>
      <bottom style="thin">
        <color indexed="23"/>
      </bottom>
      <diagonal/>
    </border>
    <border>
      <left style="hair">
        <color indexed="8"/>
      </left>
      <right/>
      <top style="thin">
        <color indexed="23"/>
      </top>
      <bottom style="medium">
        <color indexed="56"/>
      </bottom>
      <diagonal/>
    </border>
    <border>
      <left/>
      <right style="hair">
        <color indexed="8"/>
      </right>
      <top style="thin">
        <color indexed="23"/>
      </top>
      <bottom style="medium">
        <color indexed="56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23"/>
      </left>
      <right/>
      <top/>
      <bottom style="medium">
        <color indexed="18"/>
      </bottom>
      <diagonal/>
    </border>
    <border>
      <left/>
      <right style="dashed">
        <color indexed="23"/>
      </right>
      <top/>
      <bottom style="medium">
        <color indexed="18"/>
      </bottom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/>
      <right/>
      <top/>
      <bottom style="medium">
        <color indexed="56"/>
      </bottom>
      <diagonal/>
    </border>
    <border>
      <left style="dashed">
        <color indexed="23"/>
      </left>
      <right/>
      <top/>
      <bottom style="medium">
        <color indexed="56"/>
      </bottom>
      <diagonal/>
    </border>
    <border>
      <left style="dashed">
        <color indexed="56"/>
      </left>
      <right/>
      <top/>
      <bottom style="medium">
        <color indexed="56"/>
      </bottom>
      <diagonal/>
    </border>
    <border>
      <left style="thin">
        <color indexed="64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23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3"/>
      </bottom>
      <diagonal/>
    </border>
    <border>
      <left style="thin">
        <color indexed="64"/>
      </left>
      <right/>
      <top style="thin">
        <color indexed="23"/>
      </top>
      <bottom style="medium">
        <color indexed="18"/>
      </bottom>
      <diagonal/>
    </border>
    <border>
      <left/>
      <right/>
      <top style="thin">
        <color indexed="55"/>
      </top>
      <bottom style="hair">
        <color indexed="56"/>
      </bottom>
      <diagonal/>
    </border>
    <border>
      <left/>
      <right/>
      <top style="hair">
        <color indexed="56"/>
      </top>
      <bottom style="hair">
        <color indexed="56"/>
      </bottom>
      <diagonal/>
    </border>
    <border>
      <left/>
      <right/>
      <top style="hair">
        <color indexed="56"/>
      </top>
      <bottom style="thick">
        <color indexed="56"/>
      </bottom>
      <diagonal/>
    </border>
    <border>
      <left/>
      <right/>
      <top style="thin">
        <color indexed="64"/>
      </top>
      <bottom style="thin">
        <color indexed="23"/>
      </bottom>
      <diagonal/>
    </border>
    <border>
      <left style="dashed">
        <color indexed="23"/>
      </left>
      <right/>
      <top style="medium">
        <color indexed="56"/>
      </top>
      <bottom style="thin">
        <color indexed="23"/>
      </bottom>
      <diagonal/>
    </border>
    <border>
      <left/>
      <right style="thin">
        <color indexed="64"/>
      </right>
      <top style="hair">
        <color indexed="23"/>
      </top>
      <bottom style="hair">
        <color indexed="23"/>
      </bottom>
      <diagonal/>
    </border>
    <border>
      <left/>
      <right style="thin">
        <color indexed="64"/>
      </right>
      <top style="hair">
        <color indexed="23"/>
      </top>
      <bottom style="thick">
        <color indexed="56"/>
      </bottom>
      <diagonal/>
    </border>
    <border>
      <left/>
      <right style="dashed">
        <color indexed="48"/>
      </right>
      <top style="medium">
        <color indexed="48"/>
      </top>
      <bottom style="dotted">
        <color indexed="48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medium">
        <color indexed="36"/>
      </bottom>
      <diagonal/>
    </border>
    <border>
      <left style="dashed">
        <color indexed="64"/>
      </left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dashed">
        <color indexed="64"/>
      </right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23"/>
      </bottom>
      <diagonal/>
    </border>
    <border>
      <left/>
      <right style="hair">
        <color indexed="56"/>
      </right>
      <top/>
      <bottom style="thin">
        <color indexed="9"/>
      </bottom>
      <diagonal/>
    </border>
    <border>
      <left/>
      <right style="medium">
        <color indexed="23"/>
      </right>
      <top style="thin">
        <color indexed="23"/>
      </top>
      <bottom/>
      <diagonal/>
    </border>
    <border>
      <left/>
      <right style="medium">
        <color indexed="23"/>
      </right>
      <top/>
      <bottom/>
      <diagonal/>
    </border>
    <border>
      <left style="dashed">
        <color indexed="23"/>
      </left>
      <right/>
      <top/>
      <bottom/>
      <diagonal/>
    </border>
    <border>
      <left/>
      <right style="dashed">
        <color indexed="23"/>
      </right>
      <top/>
      <bottom/>
      <diagonal/>
    </border>
    <border>
      <left/>
      <right/>
      <top style="medium">
        <color indexed="4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ck">
        <color indexed="56"/>
      </bottom>
      <diagonal/>
    </border>
    <border>
      <left style="hair">
        <color indexed="23"/>
      </left>
      <right style="dashed">
        <color indexed="9"/>
      </right>
      <top/>
      <bottom style="thin">
        <color indexed="9"/>
      </bottom>
      <diagonal/>
    </border>
    <border>
      <left style="dashed">
        <color indexed="9"/>
      </left>
      <right/>
      <top/>
      <bottom style="thin">
        <color indexed="9"/>
      </bottom>
      <diagonal/>
    </border>
    <border>
      <left style="hair">
        <color indexed="23"/>
      </left>
      <right/>
      <top/>
      <bottom style="thin">
        <color indexed="9"/>
      </bottom>
      <diagonal/>
    </border>
    <border>
      <left/>
      <right style="hair">
        <color indexed="23"/>
      </right>
      <top/>
      <bottom style="thin">
        <color indexed="9"/>
      </bottom>
      <diagonal/>
    </border>
    <border>
      <left style="hair">
        <color indexed="23"/>
      </left>
      <right/>
      <top/>
      <bottom/>
      <diagonal/>
    </border>
    <border>
      <left/>
      <right style="hair">
        <color indexed="23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23"/>
      </top>
      <bottom style="medium">
        <color rgb="FF002060"/>
      </bottom>
      <diagonal/>
    </border>
    <border>
      <left style="hair">
        <color theme="1"/>
      </left>
      <right/>
      <top/>
      <bottom style="thin">
        <color indexed="23"/>
      </bottom>
      <diagonal/>
    </border>
    <border>
      <left/>
      <right style="hair">
        <color theme="1"/>
      </right>
      <top/>
      <bottom style="thin">
        <color indexed="23"/>
      </bottom>
      <diagonal/>
    </border>
    <border>
      <left style="dashed">
        <color indexed="64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dashed">
        <color theme="0"/>
      </bottom>
      <diagonal/>
    </border>
    <border>
      <left/>
      <right style="medium">
        <color indexed="23"/>
      </right>
      <top/>
      <bottom style="medium">
        <color rgb="FF002060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 style="thin">
        <color indexed="64"/>
      </right>
      <top style="thin">
        <color indexed="23"/>
      </top>
      <bottom/>
      <diagonal/>
    </border>
    <border>
      <left/>
      <right style="thin">
        <color indexed="64"/>
      </right>
      <top/>
      <bottom style="medium">
        <color indexed="18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5"/>
      </top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medium">
        <color indexed="36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23"/>
      </top>
      <bottom style="medium">
        <color indexed="36"/>
      </bottom>
      <diagonal/>
    </border>
    <border>
      <left/>
      <right style="hair">
        <color indexed="64"/>
      </right>
      <top style="thin">
        <color indexed="23"/>
      </top>
      <bottom style="thin">
        <color indexed="2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hair">
        <color indexed="64"/>
      </right>
      <top style="thin">
        <color indexed="2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dashed">
        <color indexed="62"/>
      </right>
      <top style="thin">
        <color indexed="23"/>
      </top>
      <bottom style="thin">
        <color indexed="23"/>
      </bottom>
      <diagonal/>
    </border>
    <border>
      <left style="dashed">
        <color indexed="12"/>
      </left>
      <right/>
      <top style="thin">
        <color indexed="23"/>
      </top>
      <bottom style="thin">
        <color indexed="23"/>
      </bottom>
      <diagonal/>
    </border>
    <border>
      <left style="dashed">
        <color indexed="62"/>
      </left>
      <right style="dashed">
        <color indexed="62"/>
      </right>
      <top style="thin">
        <color indexed="23"/>
      </top>
      <bottom style="thin">
        <color indexed="23"/>
      </bottom>
      <diagonal/>
    </border>
    <border>
      <left style="dashed">
        <color indexed="62"/>
      </left>
      <right style="dashed">
        <color indexed="12"/>
      </right>
      <top style="thin">
        <color indexed="23"/>
      </top>
      <bottom style="thin">
        <color indexed="23"/>
      </bottom>
      <diagonal/>
    </border>
    <border>
      <left/>
      <right style="dashed">
        <color indexed="62"/>
      </right>
      <top style="thin">
        <color indexed="23"/>
      </top>
      <bottom style="medium">
        <color indexed="62"/>
      </bottom>
      <diagonal/>
    </border>
    <border>
      <left style="dashed">
        <color indexed="62"/>
      </left>
      <right style="dashed">
        <color indexed="62"/>
      </right>
      <top style="thin">
        <color indexed="23"/>
      </top>
      <bottom style="medium">
        <color indexed="62"/>
      </bottom>
      <diagonal/>
    </border>
    <border>
      <left style="dashed">
        <color indexed="62"/>
      </left>
      <right style="dashed">
        <color indexed="12"/>
      </right>
      <top style="thin">
        <color indexed="23"/>
      </top>
      <bottom style="medium">
        <color indexed="62"/>
      </bottom>
      <diagonal/>
    </border>
    <border>
      <left style="dashed">
        <color indexed="12"/>
      </left>
      <right/>
      <top style="thin">
        <color indexed="23"/>
      </top>
      <bottom style="medium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12"/>
      </left>
      <right/>
      <top style="thin">
        <color indexed="23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medium">
        <color indexed="56"/>
      </bottom>
      <diagonal/>
    </border>
    <border>
      <left style="hair">
        <color indexed="56"/>
      </left>
      <right/>
      <top style="thin">
        <color indexed="23"/>
      </top>
      <bottom style="thin">
        <color indexed="23"/>
      </bottom>
      <diagonal/>
    </border>
    <border>
      <left style="hair">
        <color indexed="56"/>
      </left>
      <right/>
      <top style="thin">
        <color indexed="23"/>
      </top>
      <bottom/>
      <diagonal/>
    </border>
    <border>
      <left style="hair">
        <color indexed="56"/>
      </left>
      <right/>
      <top style="thin">
        <color indexed="23"/>
      </top>
      <bottom style="medium">
        <color indexed="56"/>
      </bottom>
      <diagonal/>
    </border>
    <border>
      <left/>
      <right style="hair">
        <color indexed="56"/>
      </right>
      <top style="thin">
        <color indexed="23"/>
      </top>
      <bottom style="thin">
        <color indexed="23"/>
      </bottom>
      <diagonal/>
    </border>
    <border>
      <left/>
      <right style="hair">
        <color indexed="56"/>
      </right>
      <top style="thin">
        <color indexed="23"/>
      </top>
      <bottom style="medium">
        <color indexed="56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medium">
        <color indexed="56"/>
      </bottom>
      <diagonal/>
    </border>
    <border>
      <left/>
      <right style="hair">
        <color indexed="23"/>
      </right>
      <top style="thin">
        <color indexed="23"/>
      </top>
      <bottom style="thin">
        <color indexed="23"/>
      </bottom>
      <diagonal/>
    </border>
    <border>
      <left/>
      <right style="hair">
        <color indexed="23"/>
      </right>
      <top style="thin">
        <color indexed="23"/>
      </top>
      <bottom style="medium">
        <color indexed="56"/>
      </bottom>
      <diagonal/>
    </border>
    <border>
      <left style="hair">
        <color indexed="56"/>
      </left>
      <right/>
      <top style="thin">
        <color indexed="23"/>
      </top>
      <bottom style="thin">
        <color indexed="23"/>
      </bottom>
      <diagonal/>
    </border>
    <border>
      <left style="hair">
        <color indexed="56"/>
      </left>
      <right/>
      <top style="thin">
        <color indexed="23"/>
      </top>
      <bottom/>
      <diagonal/>
    </border>
    <border>
      <left style="hair">
        <color indexed="56"/>
      </left>
      <right/>
      <top style="thin">
        <color indexed="23"/>
      </top>
      <bottom style="medium">
        <color indexed="56"/>
      </bottom>
      <diagonal/>
    </border>
    <border>
      <left/>
      <right style="hair">
        <color indexed="56"/>
      </right>
      <top style="thin">
        <color indexed="23"/>
      </top>
      <bottom style="thin">
        <color indexed="23"/>
      </bottom>
      <diagonal/>
    </border>
    <border>
      <left/>
      <right style="hair">
        <color indexed="56"/>
      </right>
      <top style="thin">
        <color indexed="23"/>
      </top>
      <bottom style="medium">
        <color indexed="56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23"/>
      </top>
      <bottom style="medium">
        <color theme="3" tint="-0.2499465926084170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medium">
        <color indexed="56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medium">
        <color indexed="56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23"/>
      </top>
      <bottom style="medium">
        <color indexed="56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medium">
        <color indexed="56"/>
      </bottom>
      <diagonal/>
    </border>
    <border>
      <left/>
      <right/>
      <top style="thin">
        <color indexed="64"/>
      </top>
      <bottom/>
      <diagonal/>
    </border>
    <border>
      <left style="dashed">
        <color indexed="23"/>
      </left>
      <right/>
      <top style="medium">
        <color indexed="18"/>
      </top>
      <bottom style="thin">
        <color indexed="23"/>
      </bottom>
      <diagonal/>
    </border>
    <border>
      <left/>
      <right/>
      <top style="medium">
        <color indexed="18"/>
      </top>
      <bottom style="thin">
        <color indexed="23"/>
      </bottom>
      <diagonal/>
    </border>
    <border>
      <left/>
      <right style="dashed">
        <color indexed="23"/>
      </right>
      <top/>
      <bottom style="medium">
        <color rgb="FF002060"/>
      </bottom>
      <diagonal/>
    </border>
    <border>
      <left/>
      <right/>
      <top/>
      <bottom style="medium">
        <color rgb="FF00206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23"/>
      </left>
      <right/>
      <top/>
      <bottom style="medium">
        <color indexed="56"/>
      </bottom>
      <diagonal/>
    </border>
    <border>
      <left/>
      <right style="hair">
        <color indexed="23"/>
      </right>
      <top/>
      <bottom style="medium">
        <color indexed="56"/>
      </bottom>
      <diagonal/>
    </border>
    <border>
      <left style="hair">
        <color indexed="23"/>
      </left>
      <right/>
      <top/>
      <bottom style="thin">
        <color indexed="64"/>
      </bottom>
      <diagonal/>
    </border>
    <border>
      <left/>
      <right style="hair">
        <color indexed="23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23"/>
      </top>
      <bottom style="medium">
        <color indexed="56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medium">
        <color indexed="56"/>
      </bottom>
      <diagonal/>
    </border>
    <border>
      <left style="dashed">
        <color indexed="23"/>
      </left>
      <right/>
      <top style="thin">
        <color indexed="23"/>
      </top>
      <bottom style="thin">
        <color indexed="23"/>
      </bottom>
      <diagonal/>
    </border>
    <border>
      <left style="dashed">
        <color indexed="23"/>
      </left>
      <right/>
      <top style="thin">
        <color indexed="23"/>
      </top>
      <bottom style="medium">
        <color indexed="56"/>
      </bottom>
      <diagonal/>
    </border>
    <border>
      <left/>
      <right style="dashed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medium">
        <color indexed="18"/>
      </bottom>
      <diagonal/>
    </border>
    <border>
      <left/>
      <right style="dashed">
        <color indexed="23"/>
      </right>
      <top style="thin">
        <color indexed="23"/>
      </top>
      <bottom style="medium">
        <color indexed="18"/>
      </bottom>
      <diagonal/>
    </border>
    <border>
      <left style="dashed">
        <color indexed="23"/>
      </left>
      <right/>
      <top style="thin">
        <color indexed="23"/>
      </top>
      <bottom style="medium">
        <color indexed="18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23"/>
      </top>
      <bottom style="medium">
        <color rgb="FF002060"/>
      </bottom>
      <diagonal/>
    </border>
    <border>
      <left/>
      <right/>
      <top style="thin">
        <color indexed="23"/>
      </top>
      <bottom style="medium">
        <color theme="3" tint="-0.24994659260841701"/>
      </bottom>
      <diagonal/>
    </border>
    <border>
      <left style="dashed">
        <color indexed="23"/>
      </left>
      <right/>
      <top style="thin">
        <color indexed="23"/>
      </top>
      <bottom style="medium">
        <color theme="3" tint="-0.24994659260841701"/>
      </bottom>
      <diagonal/>
    </border>
    <border>
      <left style="dashed">
        <color indexed="23"/>
      </left>
      <right/>
      <top style="thin">
        <color indexed="23"/>
      </top>
      <bottom style="medium">
        <color rgb="FF002060"/>
      </bottom>
      <diagonal/>
    </border>
    <border>
      <left/>
      <right style="dashed">
        <color indexed="23"/>
      </right>
      <top style="thin">
        <color indexed="23"/>
      </top>
      <bottom style="medium">
        <color auto="1"/>
      </bottom>
      <diagonal/>
    </border>
    <border>
      <left/>
      <right/>
      <top style="thin">
        <color indexed="23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hair">
        <color indexed="8"/>
      </left>
      <right/>
      <top style="thin">
        <color indexed="23"/>
      </top>
      <bottom style="thin">
        <color indexed="23"/>
      </bottom>
      <diagonal/>
    </border>
    <border>
      <left/>
      <right style="hair">
        <color indexed="8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hair">
        <color theme="1"/>
      </left>
      <right/>
      <top style="thin">
        <color indexed="23"/>
      </top>
      <bottom style="thin">
        <color indexed="23"/>
      </bottom>
      <diagonal/>
    </border>
    <border>
      <left/>
      <right style="hair">
        <color theme="1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23"/>
      </left>
      <right/>
      <top style="thin">
        <color indexed="64"/>
      </top>
      <bottom/>
      <diagonal/>
    </border>
    <border>
      <left/>
      <right style="hair">
        <color indexed="23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medium">
        <color indexed="56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medium">
        <color indexed="56"/>
      </bottom>
      <diagonal/>
    </border>
    <border>
      <left style="hair">
        <color indexed="8"/>
      </left>
      <right/>
      <top style="thin">
        <color indexed="23"/>
      </top>
      <bottom style="thin">
        <color indexed="23"/>
      </bottom>
      <diagonal/>
    </border>
    <border>
      <left/>
      <right style="hair">
        <color indexed="8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hair">
        <color indexed="64"/>
      </right>
      <top style="thin">
        <color indexed="23"/>
      </top>
      <bottom style="medium">
        <color indexed="56"/>
      </bottom>
      <diagonal/>
    </border>
    <border>
      <left style="dashed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dashed">
        <color indexed="23"/>
      </left>
      <right/>
      <top style="thin">
        <color indexed="23"/>
      </top>
      <bottom style="medium">
        <color indexed="56"/>
      </bottom>
      <diagonal/>
    </border>
    <border>
      <left/>
      <right/>
      <top style="thin">
        <color indexed="23"/>
      </top>
      <bottom style="medium">
        <color indexed="56"/>
      </bottom>
      <diagonal/>
    </border>
    <border>
      <left/>
      <right/>
      <top style="thin">
        <color indexed="64"/>
      </top>
      <bottom style="thin">
        <color indexed="23"/>
      </bottom>
      <diagonal/>
    </border>
    <border>
      <left style="dashed">
        <color indexed="23"/>
      </left>
      <right/>
      <top style="thin">
        <color indexed="23"/>
      </top>
      <bottom style="thin">
        <color indexed="64"/>
      </bottom>
      <diagonal/>
    </border>
    <border>
      <left/>
      <right/>
      <top style="thin">
        <color indexed="23"/>
      </top>
      <bottom style="thin">
        <color indexed="64"/>
      </bottom>
      <diagonal/>
    </border>
    <border>
      <left style="dashed">
        <color indexed="23"/>
      </left>
      <right/>
      <top style="thin">
        <color indexed="64"/>
      </top>
      <bottom style="thin">
        <color indexed="23"/>
      </bottom>
      <diagonal/>
    </border>
    <border>
      <left style="dashed">
        <color indexed="23"/>
      </left>
      <right/>
      <top style="thin">
        <color indexed="23"/>
      </top>
      <bottom style="medium">
        <color indexed="18"/>
      </bottom>
      <diagonal/>
    </border>
    <border>
      <left/>
      <right/>
      <top style="thin">
        <color indexed="23"/>
      </top>
      <bottom style="medium">
        <color indexed="18"/>
      </bottom>
      <diagonal/>
    </border>
    <border>
      <left/>
      <right/>
      <top style="thin">
        <color indexed="23"/>
      </top>
      <bottom style="medium">
        <color indexed="12"/>
      </bottom>
      <diagonal/>
    </border>
    <border>
      <left/>
      <right style="hair">
        <color indexed="23"/>
      </right>
      <top style="thin">
        <color indexed="23"/>
      </top>
      <bottom style="thin">
        <color indexed="23"/>
      </bottom>
      <diagonal/>
    </border>
    <border>
      <left/>
      <right style="hair">
        <color indexed="23"/>
      </right>
      <top style="thin">
        <color indexed="23"/>
      </top>
      <bottom/>
      <diagonal/>
    </border>
    <border>
      <left/>
      <right style="hair">
        <color indexed="23"/>
      </right>
      <top style="thin">
        <color indexed="23"/>
      </top>
      <bottom style="medium">
        <color indexed="1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9"/>
      </top>
      <bottom/>
      <diagonal/>
    </border>
    <border>
      <left style="hair">
        <color indexed="23"/>
      </left>
      <right/>
      <top style="thin">
        <color indexed="23"/>
      </top>
      <bottom style="thin">
        <color indexed="23"/>
      </bottom>
      <diagonal/>
    </border>
    <border>
      <left style="hair">
        <color indexed="23"/>
      </left>
      <right/>
      <top style="thin">
        <color indexed="23"/>
      </top>
      <bottom style="medium">
        <color indexed="56"/>
      </bottom>
      <diagonal/>
    </border>
    <border>
      <left/>
      <right style="dashed">
        <color indexed="9"/>
      </right>
      <top style="thin">
        <color indexed="23"/>
      </top>
      <bottom style="thin">
        <color indexed="23"/>
      </bottom>
      <diagonal/>
    </border>
    <border>
      <left style="hair">
        <color indexed="55"/>
      </left>
      <right/>
      <top style="thin">
        <color indexed="23"/>
      </top>
      <bottom style="thin">
        <color indexed="23"/>
      </bottom>
      <diagonal/>
    </border>
    <border>
      <left style="dashed">
        <color indexed="9"/>
      </left>
      <right/>
      <top style="thin">
        <color indexed="23"/>
      </top>
      <bottom style="medium">
        <color indexed="56"/>
      </bottom>
      <diagonal/>
    </border>
    <border>
      <left style="dashed">
        <color indexed="9"/>
      </left>
      <right style="hair">
        <color indexed="23"/>
      </right>
      <top style="thin">
        <color indexed="23"/>
      </top>
      <bottom style="medium">
        <color indexed="56"/>
      </bottom>
      <diagonal/>
    </border>
    <border>
      <left/>
      <right style="hair">
        <color indexed="23"/>
      </right>
      <top style="thin">
        <color indexed="23"/>
      </top>
      <bottom style="medium">
        <color indexed="56"/>
      </bottom>
      <diagonal/>
    </border>
    <border>
      <left/>
      <right/>
      <top style="thin">
        <color indexed="23"/>
      </top>
      <bottom style="medium">
        <color indexed="62"/>
      </bottom>
      <diagonal/>
    </border>
    <border>
      <left/>
      <right/>
      <top style="thin">
        <color indexed="55"/>
      </top>
      <bottom style="hair">
        <color indexed="56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55"/>
      </top>
      <bottom style="hair">
        <color indexed="23"/>
      </bottom>
      <diagonal/>
    </border>
    <border>
      <left style="thin">
        <color indexed="64"/>
      </left>
      <right/>
      <top style="thin">
        <color indexed="55"/>
      </top>
      <bottom/>
      <diagonal/>
    </border>
    <border>
      <left/>
      <right/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medium">
        <color rgb="FF002060"/>
      </bottom>
      <diagonal/>
    </border>
    <border>
      <left style="dashed">
        <color indexed="23"/>
      </left>
      <right/>
      <top style="thin">
        <color indexed="23"/>
      </top>
      <bottom style="thin">
        <color indexed="23"/>
      </bottom>
      <diagonal/>
    </border>
    <border>
      <left style="dashed">
        <color indexed="23"/>
      </left>
      <right/>
      <top style="thin">
        <color indexed="23"/>
      </top>
      <bottom style="medium">
        <color indexed="56"/>
      </bottom>
      <diagonal/>
    </border>
    <border>
      <left/>
      <right/>
      <top style="thin">
        <color indexed="23"/>
      </top>
      <bottom style="medium">
        <color indexed="56"/>
      </bottom>
      <diagonal/>
    </border>
    <border>
      <left style="dashed">
        <color indexed="23"/>
      </left>
      <right/>
      <top style="thin">
        <color indexed="23"/>
      </top>
      <bottom style="medium">
        <color theme="3" tint="-0.24994659260841701"/>
      </bottom>
      <diagonal/>
    </border>
    <border>
      <left/>
      <right/>
      <top style="thin">
        <color indexed="23"/>
      </top>
      <bottom style="medium">
        <color theme="3" tint="-0.24994659260841701"/>
      </bottom>
      <diagonal/>
    </border>
    <border>
      <left/>
      <right style="dashed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23"/>
      </left>
      <right/>
      <top style="thin">
        <color indexed="23"/>
      </top>
      <bottom style="medium">
        <color indexed="18"/>
      </bottom>
      <diagonal/>
    </border>
    <border>
      <left/>
      <right/>
      <top style="thin">
        <color indexed="23"/>
      </top>
      <bottom style="medium">
        <color indexed="18"/>
      </bottom>
      <diagonal/>
    </border>
    <border>
      <left/>
      <right style="dashed">
        <color indexed="23"/>
      </right>
      <top style="thin">
        <color indexed="23"/>
      </top>
      <bottom style="medium">
        <color indexed="56"/>
      </bottom>
      <diagonal/>
    </border>
    <border>
      <left style="dashed">
        <color indexed="23"/>
      </left>
      <right/>
      <top style="thin">
        <color indexed="23"/>
      </top>
      <bottom style="medium">
        <color rgb="FF002060"/>
      </bottom>
      <diagonal/>
    </border>
  </borders>
  <cellStyleXfs count="17362">
    <xf numFmtId="0" fontId="0" fillId="0" borderId="0">
      <alignment vertical="center"/>
    </xf>
    <xf numFmtId="0" fontId="84" fillId="0" borderId="0" applyNumberFormat="0" applyFill="0" applyBorder="0" applyAlignment="0" applyProtection="0"/>
    <xf numFmtId="24" fontId="85" fillId="0" borderId="0" applyFont="0" applyFill="0" applyBorder="0" applyAlignment="0" applyProtection="0"/>
    <xf numFmtId="210" fontId="7" fillId="0" borderId="0" applyNumberFormat="0" applyFont="0" applyFill="0" applyBorder="0" applyAlignment="0" applyProtection="0"/>
    <xf numFmtId="21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211" fontId="86" fillId="0" borderId="0">
      <protection locked="0"/>
    </xf>
    <xf numFmtId="0" fontId="41" fillId="0" borderId="0"/>
    <xf numFmtId="0" fontId="41" fillId="0" borderId="0"/>
    <xf numFmtId="211" fontId="86" fillId="0" borderId="0">
      <protection locked="0"/>
    </xf>
    <xf numFmtId="211" fontId="86" fillId="0" borderId="0">
      <protection locked="0"/>
    </xf>
    <xf numFmtId="0" fontId="87" fillId="0" borderId="0"/>
    <xf numFmtId="211" fontId="86" fillId="0" borderId="0">
      <protection locked="0"/>
    </xf>
    <xf numFmtId="211" fontId="86" fillId="0" borderId="0">
      <protection locked="0"/>
    </xf>
    <xf numFmtId="211" fontId="86" fillId="0" borderId="0">
      <protection locked="0"/>
    </xf>
    <xf numFmtId="0" fontId="88" fillId="0" borderId="0"/>
    <xf numFmtId="0" fontId="89" fillId="0" borderId="0"/>
    <xf numFmtId="0" fontId="8" fillId="0" borderId="0"/>
    <xf numFmtId="0" fontId="8" fillId="0" borderId="0"/>
    <xf numFmtId="0" fontId="90" fillId="0" borderId="0" applyFont="0" applyFill="0" applyBorder="0" applyAlignment="0" applyProtection="0"/>
    <xf numFmtId="0" fontId="91" fillId="0" borderId="0"/>
    <xf numFmtId="0" fontId="90" fillId="0" borderId="0"/>
    <xf numFmtId="43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212" fontId="4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2" borderId="0"/>
    <xf numFmtId="0" fontId="8" fillId="0" borderId="0"/>
    <xf numFmtId="0" fontId="8" fillId="0" borderId="0"/>
    <xf numFmtId="0" fontId="41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93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211" fontId="86" fillId="0" borderId="0">
      <protection locked="0"/>
    </xf>
    <xf numFmtId="211" fontId="86" fillId="0" borderId="0">
      <protection locked="0"/>
    </xf>
    <xf numFmtId="211" fontId="86" fillId="0" borderId="0">
      <protection locked="0"/>
    </xf>
    <xf numFmtId="211" fontId="86" fillId="0" borderId="0">
      <protection locked="0"/>
    </xf>
    <xf numFmtId="211" fontId="86" fillId="0" borderId="0">
      <protection locked="0"/>
    </xf>
    <xf numFmtId="1" fontId="94" fillId="0" borderId="1">
      <alignment horizontal="center" vertical="center"/>
    </xf>
    <xf numFmtId="211" fontId="86" fillId="0" borderId="0">
      <protection locked="0"/>
    </xf>
    <xf numFmtId="211" fontId="86" fillId="0" borderId="0">
      <protection locked="0"/>
    </xf>
    <xf numFmtId="10" fontId="76" fillId="0" borderId="0" applyFont="0" applyFill="0" applyBorder="0" applyAlignment="0" applyProtection="0"/>
    <xf numFmtId="211" fontId="86" fillId="0" borderId="0">
      <protection locked="0"/>
    </xf>
    <xf numFmtId="0" fontId="162" fillId="14" borderId="0" applyNumberFormat="0" applyBorder="0" applyAlignment="0" applyProtection="0">
      <alignment vertical="center"/>
    </xf>
    <xf numFmtId="0" fontId="162" fillId="14" borderId="0" applyNumberFormat="0" applyBorder="0" applyAlignment="0" applyProtection="0">
      <alignment vertical="center"/>
    </xf>
    <xf numFmtId="0" fontId="162" fillId="14" borderId="0" applyNumberFormat="0" applyBorder="0" applyAlignment="0" applyProtection="0">
      <alignment vertical="center"/>
    </xf>
    <xf numFmtId="0" fontId="162" fillId="14" borderId="0" applyNumberFormat="0" applyBorder="0" applyAlignment="0" applyProtection="0">
      <alignment vertical="center"/>
    </xf>
    <xf numFmtId="0" fontId="162" fillId="14" borderId="0" applyNumberFormat="0" applyBorder="0" applyAlignment="0" applyProtection="0">
      <alignment vertical="center"/>
    </xf>
    <xf numFmtId="0" fontId="162" fillId="14" borderId="0" applyNumberFormat="0" applyBorder="0" applyAlignment="0" applyProtection="0">
      <alignment vertical="center"/>
    </xf>
    <xf numFmtId="0" fontId="162" fillId="14" borderId="0" applyNumberFormat="0" applyBorder="0" applyAlignment="0" applyProtection="0">
      <alignment vertical="center"/>
    </xf>
    <xf numFmtId="0" fontId="162" fillId="14" borderId="0" applyNumberFormat="0" applyBorder="0" applyAlignment="0" applyProtection="0">
      <alignment vertical="center"/>
    </xf>
    <xf numFmtId="0" fontId="162" fillId="14" borderId="0" applyNumberFormat="0" applyBorder="0" applyAlignment="0" applyProtection="0">
      <alignment vertical="center"/>
    </xf>
    <xf numFmtId="0" fontId="162" fillId="14" borderId="0" applyNumberFormat="0" applyBorder="0" applyAlignment="0" applyProtection="0">
      <alignment vertical="center"/>
    </xf>
    <xf numFmtId="0" fontId="162" fillId="14" borderId="0" applyNumberFormat="0" applyBorder="0" applyAlignment="0" applyProtection="0">
      <alignment vertical="center"/>
    </xf>
    <xf numFmtId="0" fontId="163" fillId="14" borderId="0" applyNumberFormat="0" applyBorder="0" applyAlignment="0" applyProtection="0">
      <alignment vertical="center"/>
    </xf>
    <xf numFmtId="0" fontId="163" fillId="14" borderId="0" applyNumberFormat="0" applyBorder="0" applyAlignment="0" applyProtection="0">
      <alignment vertical="center"/>
    </xf>
    <xf numFmtId="0" fontId="163" fillId="14" borderId="0" applyNumberFormat="0" applyBorder="0" applyAlignment="0" applyProtection="0">
      <alignment vertical="center"/>
    </xf>
    <xf numFmtId="0" fontId="163" fillId="14" borderId="0" applyNumberFormat="0" applyBorder="0" applyAlignment="0" applyProtection="0">
      <alignment vertical="center"/>
    </xf>
    <xf numFmtId="0" fontId="163" fillId="14" borderId="0" applyNumberFormat="0" applyBorder="0" applyAlignment="0" applyProtection="0">
      <alignment vertical="center"/>
    </xf>
    <xf numFmtId="0" fontId="163" fillId="14" borderId="0" applyNumberFormat="0" applyBorder="0" applyAlignment="0" applyProtection="0">
      <alignment vertical="center"/>
    </xf>
    <xf numFmtId="0" fontId="163" fillId="14" borderId="0" applyNumberFormat="0" applyBorder="0" applyAlignment="0" applyProtection="0">
      <alignment vertical="center"/>
    </xf>
    <xf numFmtId="0" fontId="163" fillId="14" borderId="0" applyNumberFormat="0" applyBorder="0" applyAlignment="0" applyProtection="0">
      <alignment vertical="center"/>
    </xf>
    <xf numFmtId="0" fontId="163" fillId="14" borderId="0" applyNumberFormat="0" applyBorder="0" applyAlignment="0" applyProtection="0">
      <alignment vertical="center"/>
    </xf>
    <xf numFmtId="0" fontId="163" fillId="14" borderId="0" applyNumberFormat="0" applyBorder="0" applyAlignment="0" applyProtection="0">
      <alignment vertical="center"/>
    </xf>
    <xf numFmtId="0" fontId="162" fillId="14" borderId="0" applyNumberFormat="0" applyBorder="0" applyAlignment="0" applyProtection="0">
      <alignment vertical="center"/>
    </xf>
    <xf numFmtId="0" fontId="163" fillId="14" borderId="0" applyNumberFormat="0" applyBorder="0" applyAlignment="0" applyProtection="0">
      <alignment vertical="center"/>
    </xf>
    <xf numFmtId="0" fontId="162" fillId="14" borderId="0" applyNumberFormat="0" applyBorder="0" applyAlignment="0" applyProtection="0">
      <alignment vertical="center"/>
    </xf>
    <xf numFmtId="0" fontId="162" fillId="14" borderId="0" applyNumberFormat="0" applyBorder="0" applyAlignment="0" applyProtection="0">
      <alignment vertical="center"/>
    </xf>
    <xf numFmtId="0" fontId="162" fillId="14" borderId="0" applyNumberFormat="0" applyBorder="0" applyAlignment="0" applyProtection="0">
      <alignment vertical="center"/>
    </xf>
    <xf numFmtId="0" fontId="162" fillId="14" borderId="0" applyNumberFormat="0" applyBorder="0" applyAlignment="0" applyProtection="0">
      <alignment vertical="center"/>
    </xf>
    <xf numFmtId="0" fontId="162" fillId="14" borderId="0" applyNumberFormat="0" applyBorder="0" applyAlignment="0" applyProtection="0">
      <alignment vertical="center"/>
    </xf>
    <xf numFmtId="0" fontId="162" fillId="14" borderId="0" applyNumberFormat="0" applyBorder="0" applyAlignment="0" applyProtection="0">
      <alignment vertical="center"/>
    </xf>
    <xf numFmtId="0" fontId="162" fillId="14" borderId="0" applyNumberFormat="0" applyBorder="0" applyAlignment="0" applyProtection="0">
      <alignment vertical="center"/>
    </xf>
    <xf numFmtId="0" fontId="162" fillId="15" borderId="0" applyNumberFormat="0" applyBorder="0" applyAlignment="0" applyProtection="0">
      <alignment vertical="center"/>
    </xf>
    <xf numFmtId="0" fontId="162" fillId="15" borderId="0" applyNumberFormat="0" applyBorder="0" applyAlignment="0" applyProtection="0">
      <alignment vertical="center"/>
    </xf>
    <xf numFmtId="0" fontId="162" fillId="15" borderId="0" applyNumberFormat="0" applyBorder="0" applyAlignment="0" applyProtection="0">
      <alignment vertical="center"/>
    </xf>
    <xf numFmtId="0" fontId="162" fillId="15" borderId="0" applyNumberFormat="0" applyBorder="0" applyAlignment="0" applyProtection="0">
      <alignment vertical="center"/>
    </xf>
    <xf numFmtId="0" fontId="162" fillId="15" borderId="0" applyNumberFormat="0" applyBorder="0" applyAlignment="0" applyProtection="0">
      <alignment vertical="center"/>
    </xf>
    <xf numFmtId="0" fontId="162" fillId="15" borderId="0" applyNumberFormat="0" applyBorder="0" applyAlignment="0" applyProtection="0">
      <alignment vertical="center"/>
    </xf>
    <xf numFmtId="0" fontId="162" fillId="15" borderId="0" applyNumberFormat="0" applyBorder="0" applyAlignment="0" applyProtection="0">
      <alignment vertical="center"/>
    </xf>
    <xf numFmtId="0" fontId="162" fillId="15" borderId="0" applyNumberFormat="0" applyBorder="0" applyAlignment="0" applyProtection="0">
      <alignment vertical="center"/>
    </xf>
    <xf numFmtId="0" fontId="162" fillId="15" borderId="0" applyNumberFormat="0" applyBorder="0" applyAlignment="0" applyProtection="0">
      <alignment vertical="center"/>
    </xf>
    <xf numFmtId="0" fontId="162" fillId="15" borderId="0" applyNumberFormat="0" applyBorder="0" applyAlignment="0" applyProtection="0">
      <alignment vertical="center"/>
    </xf>
    <xf numFmtId="0" fontId="162" fillId="15" borderId="0" applyNumberFormat="0" applyBorder="0" applyAlignment="0" applyProtection="0">
      <alignment vertical="center"/>
    </xf>
    <xf numFmtId="0" fontId="163" fillId="15" borderId="0" applyNumberFormat="0" applyBorder="0" applyAlignment="0" applyProtection="0">
      <alignment vertical="center"/>
    </xf>
    <xf numFmtId="0" fontId="163" fillId="15" borderId="0" applyNumberFormat="0" applyBorder="0" applyAlignment="0" applyProtection="0">
      <alignment vertical="center"/>
    </xf>
    <xf numFmtId="0" fontId="163" fillId="15" borderId="0" applyNumberFormat="0" applyBorder="0" applyAlignment="0" applyProtection="0">
      <alignment vertical="center"/>
    </xf>
    <xf numFmtId="0" fontId="163" fillId="15" borderId="0" applyNumberFormat="0" applyBorder="0" applyAlignment="0" applyProtection="0">
      <alignment vertical="center"/>
    </xf>
    <xf numFmtId="0" fontId="163" fillId="15" borderId="0" applyNumberFormat="0" applyBorder="0" applyAlignment="0" applyProtection="0">
      <alignment vertical="center"/>
    </xf>
    <xf numFmtId="0" fontId="163" fillId="15" borderId="0" applyNumberFormat="0" applyBorder="0" applyAlignment="0" applyProtection="0">
      <alignment vertical="center"/>
    </xf>
    <xf numFmtId="0" fontId="163" fillId="15" borderId="0" applyNumberFormat="0" applyBorder="0" applyAlignment="0" applyProtection="0">
      <alignment vertical="center"/>
    </xf>
    <xf numFmtId="0" fontId="163" fillId="15" borderId="0" applyNumberFormat="0" applyBorder="0" applyAlignment="0" applyProtection="0">
      <alignment vertical="center"/>
    </xf>
    <xf numFmtId="0" fontId="163" fillId="15" borderId="0" applyNumberFormat="0" applyBorder="0" applyAlignment="0" applyProtection="0">
      <alignment vertical="center"/>
    </xf>
    <xf numFmtId="0" fontId="163" fillId="15" borderId="0" applyNumberFormat="0" applyBorder="0" applyAlignment="0" applyProtection="0">
      <alignment vertical="center"/>
    </xf>
    <xf numFmtId="0" fontId="162" fillId="15" borderId="0" applyNumberFormat="0" applyBorder="0" applyAlignment="0" applyProtection="0">
      <alignment vertical="center"/>
    </xf>
    <xf numFmtId="0" fontId="163" fillId="15" borderId="0" applyNumberFormat="0" applyBorder="0" applyAlignment="0" applyProtection="0">
      <alignment vertical="center"/>
    </xf>
    <xf numFmtId="0" fontId="162" fillId="15" borderId="0" applyNumberFormat="0" applyBorder="0" applyAlignment="0" applyProtection="0">
      <alignment vertical="center"/>
    </xf>
    <xf numFmtId="0" fontId="162" fillId="15" borderId="0" applyNumberFormat="0" applyBorder="0" applyAlignment="0" applyProtection="0">
      <alignment vertical="center"/>
    </xf>
    <xf numFmtId="0" fontId="162" fillId="15" borderId="0" applyNumberFormat="0" applyBorder="0" applyAlignment="0" applyProtection="0">
      <alignment vertical="center"/>
    </xf>
    <xf numFmtId="0" fontId="162" fillId="15" borderId="0" applyNumberFormat="0" applyBorder="0" applyAlignment="0" applyProtection="0">
      <alignment vertical="center"/>
    </xf>
    <xf numFmtId="0" fontId="162" fillId="15" borderId="0" applyNumberFormat="0" applyBorder="0" applyAlignment="0" applyProtection="0">
      <alignment vertical="center"/>
    </xf>
    <xf numFmtId="0" fontId="162" fillId="15" borderId="0" applyNumberFormat="0" applyBorder="0" applyAlignment="0" applyProtection="0">
      <alignment vertical="center"/>
    </xf>
    <xf numFmtId="0" fontId="162" fillId="15" borderId="0" applyNumberFormat="0" applyBorder="0" applyAlignment="0" applyProtection="0">
      <alignment vertical="center"/>
    </xf>
    <xf numFmtId="0" fontId="162" fillId="16" borderId="0" applyNumberFormat="0" applyBorder="0" applyAlignment="0" applyProtection="0">
      <alignment vertical="center"/>
    </xf>
    <xf numFmtId="0" fontId="162" fillId="16" borderId="0" applyNumberFormat="0" applyBorder="0" applyAlignment="0" applyProtection="0">
      <alignment vertical="center"/>
    </xf>
    <xf numFmtId="0" fontId="162" fillId="16" borderId="0" applyNumberFormat="0" applyBorder="0" applyAlignment="0" applyProtection="0">
      <alignment vertical="center"/>
    </xf>
    <xf numFmtId="0" fontId="162" fillId="16" borderId="0" applyNumberFormat="0" applyBorder="0" applyAlignment="0" applyProtection="0">
      <alignment vertical="center"/>
    </xf>
    <xf numFmtId="0" fontId="162" fillId="16" borderId="0" applyNumberFormat="0" applyBorder="0" applyAlignment="0" applyProtection="0">
      <alignment vertical="center"/>
    </xf>
    <xf numFmtId="0" fontId="162" fillId="16" borderId="0" applyNumberFormat="0" applyBorder="0" applyAlignment="0" applyProtection="0">
      <alignment vertical="center"/>
    </xf>
    <xf numFmtId="0" fontId="162" fillId="16" borderId="0" applyNumberFormat="0" applyBorder="0" applyAlignment="0" applyProtection="0">
      <alignment vertical="center"/>
    </xf>
    <xf numFmtId="0" fontId="162" fillId="16" borderId="0" applyNumberFormat="0" applyBorder="0" applyAlignment="0" applyProtection="0">
      <alignment vertical="center"/>
    </xf>
    <xf numFmtId="0" fontId="162" fillId="16" borderId="0" applyNumberFormat="0" applyBorder="0" applyAlignment="0" applyProtection="0">
      <alignment vertical="center"/>
    </xf>
    <xf numFmtId="0" fontId="162" fillId="16" borderId="0" applyNumberFormat="0" applyBorder="0" applyAlignment="0" applyProtection="0">
      <alignment vertical="center"/>
    </xf>
    <xf numFmtId="0" fontId="162" fillId="16" borderId="0" applyNumberFormat="0" applyBorder="0" applyAlignment="0" applyProtection="0">
      <alignment vertical="center"/>
    </xf>
    <xf numFmtId="0" fontId="163" fillId="16" borderId="0" applyNumberFormat="0" applyBorder="0" applyAlignment="0" applyProtection="0">
      <alignment vertical="center"/>
    </xf>
    <xf numFmtId="0" fontId="163" fillId="16" borderId="0" applyNumberFormat="0" applyBorder="0" applyAlignment="0" applyProtection="0">
      <alignment vertical="center"/>
    </xf>
    <xf numFmtId="0" fontId="163" fillId="16" borderId="0" applyNumberFormat="0" applyBorder="0" applyAlignment="0" applyProtection="0">
      <alignment vertical="center"/>
    </xf>
    <xf numFmtId="0" fontId="163" fillId="16" borderId="0" applyNumberFormat="0" applyBorder="0" applyAlignment="0" applyProtection="0">
      <alignment vertical="center"/>
    </xf>
    <xf numFmtId="0" fontId="163" fillId="16" borderId="0" applyNumberFormat="0" applyBorder="0" applyAlignment="0" applyProtection="0">
      <alignment vertical="center"/>
    </xf>
    <xf numFmtId="0" fontId="163" fillId="16" borderId="0" applyNumberFormat="0" applyBorder="0" applyAlignment="0" applyProtection="0">
      <alignment vertical="center"/>
    </xf>
    <xf numFmtId="0" fontId="163" fillId="16" borderId="0" applyNumberFormat="0" applyBorder="0" applyAlignment="0" applyProtection="0">
      <alignment vertical="center"/>
    </xf>
    <xf numFmtId="0" fontId="163" fillId="16" borderId="0" applyNumberFormat="0" applyBorder="0" applyAlignment="0" applyProtection="0">
      <alignment vertical="center"/>
    </xf>
    <xf numFmtId="0" fontId="163" fillId="16" borderId="0" applyNumberFormat="0" applyBorder="0" applyAlignment="0" applyProtection="0">
      <alignment vertical="center"/>
    </xf>
    <xf numFmtId="0" fontId="163" fillId="16" borderId="0" applyNumberFormat="0" applyBorder="0" applyAlignment="0" applyProtection="0">
      <alignment vertical="center"/>
    </xf>
    <xf numFmtId="0" fontId="162" fillId="16" borderId="0" applyNumberFormat="0" applyBorder="0" applyAlignment="0" applyProtection="0">
      <alignment vertical="center"/>
    </xf>
    <xf numFmtId="0" fontId="163" fillId="16" borderId="0" applyNumberFormat="0" applyBorder="0" applyAlignment="0" applyProtection="0">
      <alignment vertical="center"/>
    </xf>
    <xf numFmtId="0" fontId="162" fillId="16" borderId="0" applyNumberFormat="0" applyBorder="0" applyAlignment="0" applyProtection="0">
      <alignment vertical="center"/>
    </xf>
    <xf numFmtId="0" fontId="162" fillId="16" borderId="0" applyNumberFormat="0" applyBorder="0" applyAlignment="0" applyProtection="0">
      <alignment vertical="center"/>
    </xf>
    <xf numFmtId="0" fontId="162" fillId="16" borderId="0" applyNumberFormat="0" applyBorder="0" applyAlignment="0" applyProtection="0">
      <alignment vertical="center"/>
    </xf>
    <xf numFmtId="0" fontId="162" fillId="16" borderId="0" applyNumberFormat="0" applyBorder="0" applyAlignment="0" applyProtection="0">
      <alignment vertical="center"/>
    </xf>
    <xf numFmtId="0" fontId="162" fillId="16" borderId="0" applyNumberFormat="0" applyBorder="0" applyAlignment="0" applyProtection="0">
      <alignment vertical="center"/>
    </xf>
    <xf numFmtId="0" fontId="162" fillId="16" borderId="0" applyNumberFormat="0" applyBorder="0" applyAlignment="0" applyProtection="0">
      <alignment vertical="center"/>
    </xf>
    <xf numFmtId="0" fontId="162" fillId="16" borderId="0" applyNumberFormat="0" applyBorder="0" applyAlignment="0" applyProtection="0">
      <alignment vertical="center"/>
    </xf>
    <xf numFmtId="0" fontId="162" fillId="17" borderId="0" applyNumberFormat="0" applyBorder="0" applyAlignment="0" applyProtection="0">
      <alignment vertical="center"/>
    </xf>
    <xf numFmtId="0" fontId="162" fillId="17" borderId="0" applyNumberFormat="0" applyBorder="0" applyAlignment="0" applyProtection="0">
      <alignment vertical="center"/>
    </xf>
    <xf numFmtId="0" fontId="162" fillId="17" borderId="0" applyNumberFormat="0" applyBorder="0" applyAlignment="0" applyProtection="0">
      <alignment vertical="center"/>
    </xf>
    <xf numFmtId="0" fontId="162" fillId="17" borderId="0" applyNumberFormat="0" applyBorder="0" applyAlignment="0" applyProtection="0">
      <alignment vertical="center"/>
    </xf>
    <xf numFmtId="0" fontId="162" fillId="17" borderId="0" applyNumberFormat="0" applyBorder="0" applyAlignment="0" applyProtection="0">
      <alignment vertical="center"/>
    </xf>
    <xf numFmtId="0" fontId="162" fillId="17" borderId="0" applyNumberFormat="0" applyBorder="0" applyAlignment="0" applyProtection="0">
      <alignment vertical="center"/>
    </xf>
    <xf numFmtId="0" fontId="162" fillId="17" borderId="0" applyNumberFormat="0" applyBorder="0" applyAlignment="0" applyProtection="0">
      <alignment vertical="center"/>
    </xf>
    <xf numFmtId="0" fontId="162" fillId="17" borderId="0" applyNumberFormat="0" applyBorder="0" applyAlignment="0" applyProtection="0">
      <alignment vertical="center"/>
    </xf>
    <xf numFmtId="0" fontId="162" fillId="17" borderId="0" applyNumberFormat="0" applyBorder="0" applyAlignment="0" applyProtection="0">
      <alignment vertical="center"/>
    </xf>
    <xf numFmtId="0" fontId="162" fillId="17" borderId="0" applyNumberFormat="0" applyBorder="0" applyAlignment="0" applyProtection="0">
      <alignment vertical="center"/>
    </xf>
    <xf numFmtId="0" fontId="162" fillId="17" borderId="0" applyNumberFormat="0" applyBorder="0" applyAlignment="0" applyProtection="0">
      <alignment vertical="center"/>
    </xf>
    <xf numFmtId="0" fontId="163" fillId="17" borderId="0" applyNumberFormat="0" applyBorder="0" applyAlignment="0" applyProtection="0">
      <alignment vertical="center"/>
    </xf>
    <xf numFmtId="0" fontId="163" fillId="17" borderId="0" applyNumberFormat="0" applyBorder="0" applyAlignment="0" applyProtection="0">
      <alignment vertical="center"/>
    </xf>
    <xf numFmtId="0" fontId="163" fillId="17" borderId="0" applyNumberFormat="0" applyBorder="0" applyAlignment="0" applyProtection="0">
      <alignment vertical="center"/>
    </xf>
    <xf numFmtId="0" fontId="163" fillId="17" borderId="0" applyNumberFormat="0" applyBorder="0" applyAlignment="0" applyProtection="0">
      <alignment vertical="center"/>
    </xf>
    <xf numFmtId="0" fontId="163" fillId="17" borderId="0" applyNumberFormat="0" applyBorder="0" applyAlignment="0" applyProtection="0">
      <alignment vertical="center"/>
    </xf>
    <xf numFmtId="0" fontId="163" fillId="17" borderId="0" applyNumberFormat="0" applyBorder="0" applyAlignment="0" applyProtection="0">
      <alignment vertical="center"/>
    </xf>
    <xf numFmtId="0" fontId="163" fillId="17" borderId="0" applyNumberFormat="0" applyBorder="0" applyAlignment="0" applyProtection="0">
      <alignment vertical="center"/>
    </xf>
    <xf numFmtId="0" fontId="163" fillId="17" borderId="0" applyNumberFormat="0" applyBorder="0" applyAlignment="0" applyProtection="0">
      <alignment vertical="center"/>
    </xf>
    <xf numFmtId="0" fontId="163" fillId="17" borderId="0" applyNumberFormat="0" applyBorder="0" applyAlignment="0" applyProtection="0">
      <alignment vertical="center"/>
    </xf>
    <xf numFmtId="0" fontId="163" fillId="17" borderId="0" applyNumberFormat="0" applyBorder="0" applyAlignment="0" applyProtection="0">
      <alignment vertical="center"/>
    </xf>
    <xf numFmtId="0" fontId="162" fillId="17" borderId="0" applyNumberFormat="0" applyBorder="0" applyAlignment="0" applyProtection="0">
      <alignment vertical="center"/>
    </xf>
    <xf numFmtId="0" fontId="163" fillId="17" borderId="0" applyNumberFormat="0" applyBorder="0" applyAlignment="0" applyProtection="0">
      <alignment vertical="center"/>
    </xf>
    <xf numFmtId="0" fontId="162" fillId="17" borderId="0" applyNumberFormat="0" applyBorder="0" applyAlignment="0" applyProtection="0">
      <alignment vertical="center"/>
    </xf>
    <xf numFmtId="0" fontId="162" fillId="17" borderId="0" applyNumberFormat="0" applyBorder="0" applyAlignment="0" applyProtection="0">
      <alignment vertical="center"/>
    </xf>
    <xf numFmtId="0" fontId="162" fillId="17" borderId="0" applyNumberFormat="0" applyBorder="0" applyAlignment="0" applyProtection="0">
      <alignment vertical="center"/>
    </xf>
    <xf numFmtId="0" fontId="162" fillId="17" borderId="0" applyNumberFormat="0" applyBorder="0" applyAlignment="0" applyProtection="0">
      <alignment vertical="center"/>
    </xf>
    <xf numFmtId="0" fontId="162" fillId="17" borderId="0" applyNumberFormat="0" applyBorder="0" applyAlignment="0" applyProtection="0">
      <alignment vertical="center"/>
    </xf>
    <xf numFmtId="0" fontId="162" fillId="17" borderId="0" applyNumberFormat="0" applyBorder="0" applyAlignment="0" applyProtection="0">
      <alignment vertical="center"/>
    </xf>
    <xf numFmtId="0" fontId="162" fillId="17" borderId="0" applyNumberFormat="0" applyBorder="0" applyAlignment="0" applyProtection="0">
      <alignment vertical="center"/>
    </xf>
    <xf numFmtId="0" fontId="162" fillId="18" borderId="0" applyNumberFormat="0" applyBorder="0" applyAlignment="0" applyProtection="0">
      <alignment vertical="center"/>
    </xf>
    <xf numFmtId="0" fontId="162" fillId="18" borderId="0" applyNumberFormat="0" applyBorder="0" applyAlignment="0" applyProtection="0">
      <alignment vertical="center"/>
    </xf>
    <xf numFmtId="0" fontId="162" fillId="18" borderId="0" applyNumberFormat="0" applyBorder="0" applyAlignment="0" applyProtection="0">
      <alignment vertical="center"/>
    </xf>
    <xf numFmtId="0" fontId="162" fillId="18" borderId="0" applyNumberFormat="0" applyBorder="0" applyAlignment="0" applyProtection="0">
      <alignment vertical="center"/>
    </xf>
    <xf numFmtId="0" fontId="162" fillId="18" borderId="0" applyNumberFormat="0" applyBorder="0" applyAlignment="0" applyProtection="0">
      <alignment vertical="center"/>
    </xf>
    <xf numFmtId="0" fontId="162" fillId="18" borderId="0" applyNumberFormat="0" applyBorder="0" applyAlignment="0" applyProtection="0">
      <alignment vertical="center"/>
    </xf>
    <xf numFmtId="0" fontId="162" fillId="18" borderId="0" applyNumberFormat="0" applyBorder="0" applyAlignment="0" applyProtection="0">
      <alignment vertical="center"/>
    </xf>
    <xf numFmtId="0" fontId="162" fillId="18" borderId="0" applyNumberFormat="0" applyBorder="0" applyAlignment="0" applyProtection="0">
      <alignment vertical="center"/>
    </xf>
    <xf numFmtId="0" fontId="162" fillId="18" borderId="0" applyNumberFormat="0" applyBorder="0" applyAlignment="0" applyProtection="0">
      <alignment vertical="center"/>
    </xf>
    <xf numFmtId="0" fontId="162" fillId="18" borderId="0" applyNumberFormat="0" applyBorder="0" applyAlignment="0" applyProtection="0">
      <alignment vertical="center"/>
    </xf>
    <xf numFmtId="0" fontId="162" fillId="18" borderId="0" applyNumberFormat="0" applyBorder="0" applyAlignment="0" applyProtection="0">
      <alignment vertical="center"/>
    </xf>
    <xf numFmtId="0" fontId="163" fillId="18" borderId="0" applyNumberFormat="0" applyBorder="0" applyAlignment="0" applyProtection="0">
      <alignment vertical="center"/>
    </xf>
    <xf numFmtId="0" fontId="163" fillId="18" borderId="0" applyNumberFormat="0" applyBorder="0" applyAlignment="0" applyProtection="0">
      <alignment vertical="center"/>
    </xf>
    <xf numFmtId="0" fontId="163" fillId="18" borderId="0" applyNumberFormat="0" applyBorder="0" applyAlignment="0" applyProtection="0">
      <alignment vertical="center"/>
    </xf>
    <xf numFmtId="0" fontId="163" fillId="18" borderId="0" applyNumberFormat="0" applyBorder="0" applyAlignment="0" applyProtection="0">
      <alignment vertical="center"/>
    </xf>
    <xf numFmtId="0" fontId="163" fillId="18" borderId="0" applyNumberFormat="0" applyBorder="0" applyAlignment="0" applyProtection="0">
      <alignment vertical="center"/>
    </xf>
    <xf numFmtId="0" fontId="163" fillId="18" borderId="0" applyNumberFormat="0" applyBorder="0" applyAlignment="0" applyProtection="0">
      <alignment vertical="center"/>
    </xf>
    <xf numFmtId="0" fontId="163" fillId="18" borderId="0" applyNumberFormat="0" applyBorder="0" applyAlignment="0" applyProtection="0">
      <alignment vertical="center"/>
    </xf>
    <xf numFmtId="0" fontId="163" fillId="18" borderId="0" applyNumberFormat="0" applyBorder="0" applyAlignment="0" applyProtection="0">
      <alignment vertical="center"/>
    </xf>
    <xf numFmtId="0" fontId="163" fillId="18" borderId="0" applyNumberFormat="0" applyBorder="0" applyAlignment="0" applyProtection="0">
      <alignment vertical="center"/>
    </xf>
    <xf numFmtId="0" fontId="163" fillId="18" borderId="0" applyNumberFormat="0" applyBorder="0" applyAlignment="0" applyProtection="0">
      <alignment vertical="center"/>
    </xf>
    <xf numFmtId="0" fontId="162" fillId="18" borderId="0" applyNumberFormat="0" applyBorder="0" applyAlignment="0" applyProtection="0">
      <alignment vertical="center"/>
    </xf>
    <xf numFmtId="0" fontId="163" fillId="18" borderId="0" applyNumberFormat="0" applyBorder="0" applyAlignment="0" applyProtection="0">
      <alignment vertical="center"/>
    </xf>
    <xf numFmtId="0" fontId="162" fillId="18" borderId="0" applyNumberFormat="0" applyBorder="0" applyAlignment="0" applyProtection="0">
      <alignment vertical="center"/>
    </xf>
    <xf numFmtId="0" fontId="162" fillId="18" borderId="0" applyNumberFormat="0" applyBorder="0" applyAlignment="0" applyProtection="0">
      <alignment vertical="center"/>
    </xf>
    <xf numFmtId="0" fontId="162" fillId="18" borderId="0" applyNumberFormat="0" applyBorder="0" applyAlignment="0" applyProtection="0">
      <alignment vertical="center"/>
    </xf>
    <xf numFmtId="0" fontId="162" fillId="18" borderId="0" applyNumberFormat="0" applyBorder="0" applyAlignment="0" applyProtection="0">
      <alignment vertical="center"/>
    </xf>
    <xf numFmtId="0" fontId="162" fillId="18" borderId="0" applyNumberFormat="0" applyBorder="0" applyAlignment="0" applyProtection="0">
      <alignment vertical="center"/>
    </xf>
    <xf numFmtId="0" fontId="162" fillId="18" borderId="0" applyNumberFormat="0" applyBorder="0" applyAlignment="0" applyProtection="0">
      <alignment vertical="center"/>
    </xf>
    <xf numFmtId="0" fontId="162" fillId="18" borderId="0" applyNumberFormat="0" applyBorder="0" applyAlignment="0" applyProtection="0">
      <alignment vertical="center"/>
    </xf>
    <xf numFmtId="0" fontId="162" fillId="19" borderId="0" applyNumberFormat="0" applyBorder="0" applyAlignment="0" applyProtection="0">
      <alignment vertical="center"/>
    </xf>
    <xf numFmtId="0" fontId="162" fillId="19" borderId="0" applyNumberFormat="0" applyBorder="0" applyAlignment="0" applyProtection="0">
      <alignment vertical="center"/>
    </xf>
    <xf numFmtId="0" fontId="162" fillId="19" borderId="0" applyNumberFormat="0" applyBorder="0" applyAlignment="0" applyProtection="0">
      <alignment vertical="center"/>
    </xf>
    <xf numFmtId="0" fontId="162" fillId="19" borderId="0" applyNumberFormat="0" applyBorder="0" applyAlignment="0" applyProtection="0">
      <alignment vertical="center"/>
    </xf>
    <xf numFmtId="0" fontId="162" fillId="19" borderId="0" applyNumberFormat="0" applyBorder="0" applyAlignment="0" applyProtection="0">
      <alignment vertical="center"/>
    </xf>
    <xf numFmtId="0" fontId="162" fillId="19" borderId="0" applyNumberFormat="0" applyBorder="0" applyAlignment="0" applyProtection="0">
      <alignment vertical="center"/>
    </xf>
    <xf numFmtId="0" fontId="162" fillId="19" borderId="0" applyNumberFormat="0" applyBorder="0" applyAlignment="0" applyProtection="0">
      <alignment vertical="center"/>
    </xf>
    <xf numFmtId="0" fontId="162" fillId="19" borderId="0" applyNumberFormat="0" applyBorder="0" applyAlignment="0" applyProtection="0">
      <alignment vertical="center"/>
    </xf>
    <xf numFmtId="0" fontId="162" fillId="19" borderId="0" applyNumberFormat="0" applyBorder="0" applyAlignment="0" applyProtection="0">
      <alignment vertical="center"/>
    </xf>
    <xf numFmtId="0" fontId="162" fillId="19" borderId="0" applyNumberFormat="0" applyBorder="0" applyAlignment="0" applyProtection="0">
      <alignment vertical="center"/>
    </xf>
    <xf numFmtId="0" fontId="162" fillId="19" borderId="0" applyNumberFormat="0" applyBorder="0" applyAlignment="0" applyProtection="0">
      <alignment vertical="center"/>
    </xf>
    <xf numFmtId="0" fontId="163" fillId="19" borderId="0" applyNumberFormat="0" applyBorder="0" applyAlignment="0" applyProtection="0">
      <alignment vertical="center"/>
    </xf>
    <xf numFmtId="0" fontId="163" fillId="19" borderId="0" applyNumberFormat="0" applyBorder="0" applyAlignment="0" applyProtection="0">
      <alignment vertical="center"/>
    </xf>
    <xf numFmtId="0" fontId="163" fillId="19" borderId="0" applyNumberFormat="0" applyBorder="0" applyAlignment="0" applyProtection="0">
      <alignment vertical="center"/>
    </xf>
    <xf numFmtId="0" fontId="163" fillId="19" borderId="0" applyNumberFormat="0" applyBorder="0" applyAlignment="0" applyProtection="0">
      <alignment vertical="center"/>
    </xf>
    <xf numFmtId="0" fontId="163" fillId="19" borderId="0" applyNumberFormat="0" applyBorder="0" applyAlignment="0" applyProtection="0">
      <alignment vertical="center"/>
    </xf>
    <xf numFmtId="0" fontId="163" fillId="19" borderId="0" applyNumberFormat="0" applyBorder="0" applyAlignment="0" applyProtection="0">
      <alignment vertical="center"/>
    </xf>
    <xf numFmtId="0" fontId="163" fillId="19" borderId="0" applyNumberFormat="0" applyBorder="0" applyAlignment="0" applyProtection="0">
      <alignment vertical="center"/>
    </xf>
    <xf numFmtId="0" fontId="163" fillId="19" borderId="0" applyNumberFormat="0" applyBorder="0" applyAlignment="0" applyProtection="0">
      <alignment vertical="center"/>
    </xf>
    <xf numFmtId="0" fontId="163" fillId="19" borderId="0" applyNumberFormat="0" applyBorder="0" applyAlignment="0" applyProtection="0">
      <alignment vertical="center"/>
    </xf>
    <xf numFmtId="0" fontId="163" fillId="19" borderId="0" applyNumberFormat="0" applyBorder="0" applyAlignment="0" applyProtection="0">
      <alignment vertical="center"/>
    </xf>
    <xf numFmtId="0" fontId="162" fillId="19" borderId="0" applyNumberFormat="0" applyBorder="0" applyAlignment="0" applyProtection="0">
      <alignment vertical="center"/>
    </xf>
    <xf numFmtId="0" fontId="163" fillId="19" borderId="0" applyNumberFormat="0" applyBorder="0" applyAlignment="0" applyProtection="0">
      <alignment vertical="center"/>
    </xf>
    <xf numFmtId="0" fontId="162" fillId="19" borderId="0" applyNumberFormat="0" applyBorder="0" applyAlignment="0" applyProtection="0">
      <alignment vertical="center"/>
    </xf>
    <xf numFmtId="0" fontId="162" fillId="19" borderId="0" applyNumberFormat="0" applyBorder="0" applyAlignment="0" applyProtection="0">
      <alignment vertical="center"/>
    </xf>
    <xf numFmtId="0" fontId="162" fillId="19" borderId="0" applyNumberFormat="0" applyBorder="0" applyAlignment="0" applyProtection="0">
      <alignment vertical="center"/>
    </xf>
    <xf numFmtId="0" fontId="162" fillId="19" borderId="0" applyNumberFormat="0" applyBorder="0" applyAlignment="0" applyProtection="0">
      <alignment vertical="center"/>
    </xf>
    <xf numFmtId="0" fontId="162" fillId="19" borderId="0" applyNumberFormat="0" applyBorder="0" applyAlignment="0" applyProtection="0">
      <alignment vertical="center"/>
    </xf>
    <xf numFmtId="0" fontId="162" fillId="19" borderId="0" applyNumberFormat="0" applyBorder="0" applyAlignment="0" applyProtection="0">
      <alignment vertical="center"/>
    </xf>
    <xf numFmtId="0" fontId="162" fillId="19" borderId="0" applyNumberFormat="0" applyBorder="0" applyAlignment="0" applyProtection="0">
      <alignment vertical="center"/>
    </xf>
    <xf numFmtId="0" fontId="162" fillId="20" borderId="0" applyNumberFormat="0" applyBorder="0" applyAlignment="0" applyProtection="0">
      <alignment vertical="center"/>
    </xf>
    <xf numFmtId="0" fontId="162" fillId="20" borderId="0" applyNumberFormat="0" applyBorder="0" applyAlignment="0" applyProtection="0">
      <alignment vertical="center"/>
    </xf>
    <xf numFmtId="0" fontId="162" fillId="20" borderId="0" applyNumberFormat="0" applyBorder="0" applyAlignment="0" applyProtection="0">
      <alignment vertical="center"/>
    </xf>
    <xf numFmtId="0" fontId="162" fillId="20" borderId="0" applyNumberFormat="0" applyBorder="0" applyAlignment="0" applyProtection="0">
      <alignment vertical="center"/>
    </xf>
    <xf numFmtId="0" fontId="162" fillId="20" borderId="0" applyNumberFormat="0" applyBorder="0" applyAlignment="0" applyProtection="0">
      <alignment vertical="center"/>
    </xf>
    <xf numFmtId="0" fontId="162" fillId="20" borderId="0" applyNumberFormat="0" applyBorder="0" applyAlignment="0" applyProtection="0">
      <alignment vertical="center"/>
    </xf>
    <xf numFmtId="0" fontId="162" fillId="20" borderId="0" applyNumberFormat="0" applyBorder="0" applyAlignment="0" applyProtection="0">
      <alignment vertical="center"/>
    </xf>
    <xf numFmtId="0" fontId="162" fillId="20" borderId="0" applyNumberFormat="0" applyBorder="0" applyAlignment="0" applyProtection="0">
      <alignment vertical="center"/>
    </xf>
    <xf numFmtId="0" fontId="162" fillId="20" borderId="0" applyNumberFormat="0" applyBorder="0" applyAlignment="0" applyProtection="0">
      <alignment vertical="center"/>
    </xf>
    <xf numFmtId="0" fontId="162" fillId="20" borderId="0" applyNumberFormat="0" applyBorder="0" applyAlignment="0" applyProtection="0">
      <alignment vertical="center"/>
    </xf>
    <xf numFmtId="0" fontId="162" fillId="20" borderId="0" applyNumberFormat="0" applyBorder="0" applyAlignment="0" applyProtection="0">
      <alignment vertical="center"/>
    </xf>
    <xf numFmtId="0" fontId="163" fillId="20" borderId="0" applyNumberFormat="0" applyBorder="0" applyAlignment="0" applyProtection="0">
      <alignment vertical="center"/>
    </xf>
    <xf numFmtId="0" fontId="163" fillId="20" borderId="0" applyNumberFormat="0" applyBorder="0" applyAlignment="0" applyProtection="0">
      <alignment vertical="center"/>
    </xf>
    <xf numFmtId="0" fontId="163" fillId="20" borderId="0" applyNumberFormat="0" applyBorder="0" applyAlignment="0" applyProtection="0">
      <alignment vertical="center"/>
    </xf>
    <xf numFmtId="0" fontId="163" fillId="20" borderId="0" applyNumberFormat="0" applyBorder="0" applyAlignment="0" applyProtection="0">
      <alignment vertical="center"/>
    </xf>
    <xf numFmtId="0" fontId="163" fillId="20" borderId="0" applyNumberFormat="0" applyBorder="0" applyAlignment="0" applyProtection="0">
      <alignment vertical="center"/>
    </xf>
    <xf numFmtId="0" fontId="163" fillId="20" borderId="0" applyNumberFormat="0" applyBorder="0" applyAlignment="0" applyProtection="0">
      <alignment vertical="center"/>
    </xf>
    <xf numFmtId="0" fontId="163" fillId="20" borderId="0" applyNumberFormat="0" applyBorder="0" applyAlignment="0" applyProtection="0">
      <alignment vertical="center"/>
    </xf>
    <xf numFmtId="0" fontId="163" fillId="20" borderId="0" applyNumberFormat="0" applyBorder="0" applyAlignment="0" applyProtection="0">
      <alignment vertical="center"/>
    </xf>
    <xf numFmtId="0" fontId="163" fillId="20" borderId="0" applyNumberFormat="0" applyBorder="0" applyAlignment="0" applyProtection="0">
      <alignment vertical="center"/>
    </xf>
    <xf numFmtId="0" fontId="163" fillId="20" borderId="0" applyNumberFormat="0" applyBorder="0" applyAlignment="0" applyProtection="0">
      <alignment vertical="center"/>
    </xf>
    <xf numFmtId="0" fontId="162" fillId="20" borderId="0" applyNumberFormat="0" applyBorder="0" applyAlignment="0" applyProtection="0">
      <alignment vertical="center"/>
    </xf>
    <xf numFmtId="0" fontId="163" fillId="20" borderId="0" applyNumberFormat="0" applyBorder="0" applyAlignment="0" applyProtection="0">
      <alignment vertical="center"/>
    </xf>
    <xf numFmtId="0" fontId="162" fillId="20" borderId="0" applyNumberFormat="0" applyBorder="0" applyAlignment="0" applyProtection="0">
      <alignment vertical="center"/>
    </xf>
    <xf numFmtId="0" fontId="162" fillId="20" borderId="0" applyNumberFormat="0" applyBorder="0" applyAlignment="0" applyProtection="0">
      <alignment vertical="center"/>
    </xf>
    <xf numFmtId="0" fontId="162" fillId="20" borderId="0" applyNumberFormat="0" applyBorder="0" applyAlignment="0" applyProtection="0">
      <alignment vertical="center"/>
    </xf>
    <xf numFmtId="0" fontId="162" fillId="20" borderId="0" applyNumberFormat="0" applyBorder="0" applyAlignment="0" applyProtection="0">
      <alignment vertical="center"/>
    </xf>
    <xf numFmtId="0" fontId="162" fillId="20" borderId="0" applyNumberFormat="0" applyBorder="0" applyAlignment="0" applyProtection="0">
      <alignment vertical="center"/>
    </xf>
    <xf numFmtId="0" fontId="162" fillId="20" borderId="0" applyNumberFormat="0" applyBorder="0" applyAlignment="0" applyProtection="0">
      <alignment vertical="center"/>
    </xf>
    <xf numFmtId="0" fontId="162" fillId="20" borderId="0" applyNumberFormat="0" applyBorder="0" applyAlignment="0" applyProtection="0">
      <alignment vertical="center"/>
    </xf>
    <xf numFmtId="0" fontId="162" fillId="21" borderId="0" applyNumberFormat="0" applyBorder="0" applyAlignment="0" applyProtection="0">
      <alignment vertical="center"/>
    </xf>
    <xf numFmtId="0" fontId="162" fillId="21" borderId="0" applyNumberFormat="0" applyBorder="0" applyAlignment="0" applyProtection="0">
      <alignment vertical="center"/>
    </xf>
    <xf numFmtId="0" fontId="162" fillId="21" borderId="0" applyNumberFormat="0" applyBorder="0" applyAlignment="0" applyProtection="0">
      <alignment vertical="center"/>
    </xf>
    <xf numFmtId="0" fontId="162" fillId="21" borderId="0" applyNumberFormat="0" applyBorder="0" applyAlignment="0" applyProtection="0">
      <alignment vertical="center"/>
    </xf>
    <xf numFmtId="0" fontId="162" fillId="21" borderId="0" applyNumberFormat="0" applyBorder="0" applyAlignment="0" applyProtection="0">
      <alignment vertical="center"/>
    </xf>
    <xf numFmtId="0" fontId="162" fillId="21" borderId="0" applyNumberFormat="0" applyBorder="0" applyAlignment="0" applyProtection="0">
      <alignment vertical="center"/>
    </xf>
    <xf numFmtId="0" fontId="162" fillId="21" borderId="0" applyNumberFormat="0" applyBorder="0" applyAlignment="0" applyProtection="0">
      <alignment vertical="center"/>
    </xf>
    <xf numFmtId="0" fontId="162" fillId="21" borderId="0" applyNumberFormat="0" applyBorder="0" applyAlignment="0" applyProtection="0">
      <alignment vertical="center"/>
    </xf>
    <xf numFmtId="0" fontId="162" fillId="21" borderId="0" applyNumberFormat="0" applyBorder="0" applyAlignment="0" applyProtection="0">
      <alignment vertical="center"/>
    </xf>
    <xf numFmtId="0" fontId="162" fillId="21" borderId="0" applyNumberFormat="0" applyBorder="0" applyAlignment="0" applyProtection="0">
      <alignment vertical="center"/>
    </xf>
    <xf numFmtId="0" fontId="162" fillId="21" borderId="0" applyNumberFormat="0" applyBorder="0" applyAlignment="0" applyProtection="0">
      <alignment vertical="center"/>
    </xf>
    <xf numFmtId="0" fontId="163" fillId="21" borderId="0" applyNumberFormat="0" applyBorder="0" applyAlignment="0" applyProtection="0">
      <alignment vertical="center"/>
    </xf>
    <xf numFmtId="0" fontId="163" fillId="21" borderId="0" applyNumberFormat="0" applyBorder="0" applyAlignment="0" applyProtection="0">
      <alignment vertical="center"/>
    </xf>
    <xf numFmtId="0" fontId="163" fillId="21" borderId="0" applyNumberFormat="0" applyBorder="0" applyAlignment="0" applyProtection="0">
      <alignment vertical="center"/>
    </xf>
    <xf numFmtId="0" fontId="163" fillId="21" borderId="0" applyNumberFormat="0" applyBorder="0" applyAlignment="0" applyProtection="0">
      <alignment vertical="center"/>
    </xf>
    <xf numFmtId="0" fontId="163" fillId="21" borderId="0" applyNumberFormat="0" applyBorder="0" applyAlignment="0" applyProtection="0">
      <alignment vertical="center"/>
    </xf>
    <xf numFmtId="0" fontId="163" fillId="21" borderId="0" applyNumberFormat="0" applyBorder="0" applyAlignment="0" applyProtection="0">
      <alignment vertical="center"/>
    </xf>
    <xf numFmtId="0" fontId="163" fillId="21" borderId="0" applyNumberFormat="0" applyBorder="0" applyAlignment="0" applyProtection="0">
      <alignment vertical="center"/>
    </xf>
    <xf numFmtId="0" fontId="163" fillId="21" borderId="0" applyNumberFormat="0" applyBorder="0" applyAlignment="0" applyProtection="0">
      <alignment vertical="center"/>
    </xf>
    <xf numFmtId="0" fontId="163" fillId="21" borderId="0" applyNumberFormat="0" applyBorder="0" applyAlignment="0" applyProtection="0">
      <alignment vertical="center"/>
    </xf>
    <xf numFmtId="0" fontId="163" fillId="21" borderId="0" applyNumberFormat="0" applyBorder="0" applyAlignment="0" applyProtection="0">
      <alignment vertical="center"/>
    </xf>
    <xf numFmtId="0" fontId="162" fillId="21" borderId="0" applyNumberFormat="0" applyBorder="0" applyAlignment="0" applyProtection="0">
      <alignment vertical="center"/>
    </xf>
    <xf numFmtId="0" fontId="163" fillId="21" borderId="0" applyNumberFormat="0" applyBorder="0" applyAlignment="0" applyProtection="0">
      <alignment vertical="center"/>
    </xf>
    <xf numFmtId="0" fontId="162" fillId="21" borderId="0" applyNumberFormat="0" applyBorder="0" applyAlignment="0" applyProtection="0">
      <alignment vertical="center"/>
    </xf>
    <xf numFmtId="0" fontId="162" fillId="21" borderId="0" applyNumberFormat="0" applyBorder="0" applyAlignment="0" applyProtection="0">
      <alignment vertical="center"/>
    </xf>
    <xf numFmtId="0" fontId="162" fillId="21" borderId="0" applyNumberFormat="0" applyBorder="0" applyAlignment="0" applyProtection="0">
      <alignment vertical="center"/>
    </xf>
    <xf numFmtId="0" fontId="162" fillId="21" borderId="0" applyNumberFormat="0" applyBorder="0" applyAlignment="0" applyProtection="0">
      <alignment vertical="center"/>
    </xf>
    <xf numFmtId="0" fontId="162" fillId="21" borderId="0" applyNumberFormat="0" applyBorder="0" applyAlignment="0" applyProtection="0">
      <alignment vertical="center"/>
    </xf>
    <xf numFmtId="0" fontId="162" fillId="21" borderId="0" applyNumberFormat="0" applyBorder="0" applyAlignment="0" applyProtection="0">
      <alignment vertical="center"/>
    </xf>
    <xf numFmtId="0" fontId="162" fillId="21" borderId="0" applyNumberFormat="0" applyBorder="0" applyAlignment="0" applyProtection="0">
      <alignment vertical="center"/>
    </xf>
    <xf numFmtId="0" fontId="162" fillId="22" borderId="0" applyNumberFormat="0" applyBorder="0" applyAlignment="0" applyProtection="0">
      <alignment vertical="center"/>
    </xf>
    <xf numFmtId="0" fontId="162" fillId="22" borderId="0" applyNumberFormat="0" applyBorder="0" applyAlignment="0" applyProtection="0">
      <alignment vertical="center"/>
    </xf>
    <xf numFmtId="0" fontId="162" fillId="22" borderId="0" applyNumberFormat="0" applyBorder="0" applyAlignment="0" applyProtection="0">
      <alignment vertical="center"/>
    </xf>
    <xf numFmtId="0" fontId="162" fillId="22" borderId="0" applyNumberFormat="0" applyBorder="0" applyAlignment="0" applyProtection="0">
      <alignment vertical="center"/>
    </xf>
    <xf numFmtId="0" fontId="162" fillId="22" borderId="0" applyNumberFormat="0" applyBorder="0" applyAlignment="0" applyProtection="0">
      <alignment vertical="center"/>
    </xf>
    <xf numFmtId="0" fontId="162" fillId="22" borderId="0" applyNumberFormat="0" applyBorder="0" applyAlignment="0" applyProtection="0">
      <alignment vertical="center"/>
    </xf>
    <xf numFmtId="0" fontId="162" fillId="22" borderId="0" applyNumberFormat="0" applyBorder="0" applyAlignment="0" applyProtection="0">
      <alignment vertical="center"/>
    </xf>
    <xf numFmtId="0" fontId="162" fillId="22" borderId="0" applyNumberFormat="0" applyBorder="0" applyAlignment="0" applyProtection="0">
      <alignment vertical="center"/>
    </xf>
    <xf numFmtId="0" fontId="162" fillId="22" borderId="0" applyNumberFormat="0" applyBorder="0" applyAlignment="0" applyProtection="0">
      <alignment vertical="center"/>
    </xf>
    <xf numFmtId="0" fontId="162" fillId="22" borderId="0" applyNumberFormat="0" applyBorder="0" applyAlignment="0" applyProtection="0">
      <alignment vertical="center"/>
    </xf>
    <xf numFmtId="0" fontId="162" fillId="22" borderId="0" applyNumberFormat="0" applyBorder="0" applyAlignment="0" applyProtection="0">
      <alignment vertical="center"/>
    </xf>
    <xf numFmtId="0" fontId="163" fillId="22" borderId="0" applyNumberFormat="0" applyBorder="0" applyAlignment="0" applyProtection="0">
      <alignment vertical="center"/>
    </xf>
    <xf numFmtId="0" fontId="163" fillId="22" borderId="0" applyNumberFormat="0" applyBorder="0" applyAlignment="0" applyProtection="0">
      <alignment vertical="center"/>
    </xf>
    <xf numFmtId="0" fontId="163" fillId="22" borderId="0" applyNumberFormat="0" applyBorder="0" applyAlignment="0" applyProtection="0">
      <alignment vertical="center"/>
    </xf>
    <xf numFmtId="0" fontId="163" fillId="22" borderId="0" applyNumberFormat="0" applyBorder="0" applyAlignment="0" applyProtection="0">
      <alignment vertical="center"/>
    </xf>
    <xf numFmtId="0" fontId="163" fillId="22" borderId="0" applyNumberFormat="0" applyBorder="0" applyAlignment="0" applyProtection="0">
      <alignment vertical="center"/>
    </xf>
    <xf numFmtId="0" fontId="163" fillId="22" borderId="0" applyNumberFormat="0" applyBorder="0" applyAlignment="0" applyProtection="0">
      <alignment vertical="center"/>
    </xf>
    <xf numFmtId="0" fontId="163" fillId="22" borderId="0" applyNumberFormat="0" applyBorder="0" applyAlignment="0" applyProtection="0">
      <alignment vertical="center"/>
    </xf>
    <xf numFmtId="0" fontId="163" fillId="22" borderId="0" applyNumberFormat="0" applyBorder="0" applyAlignment="0" applyProtection="0">
      <alignment vertical="center"/>
    </xf>
    <xf numFmtId="0" fontId="163" fillId="22" borderId="0" applyNumberFormat="0" applyBorder="0" applyAlignment="0" applyProtection="0">
      <alignment vertical="center"/>
    </xf>
    <xf numFmtId="0" fontId="163" fillId="22" borderId="0" applyNumberFormat="0" applyBorder="0" applyAlignment="0" applyProtection="0">
      <alignment vertical="center"/>
    </xf>
    <xf numFmtId="0" fontId="162" fillId="22" borderId="0" applyNumberFormat="0" applyBorder="0" applyAlignment="0" applyProtection="0">
      <alignment vertical="center"/>
    </xf>
    <xf numFmtId="0" fontId="163" fillId="22" borderId="0" applyNumberFormat="0" applyBorder="0" applyAlignment="0" applyProtection="0">
      <alignment vertical="center"/>
    </xf>
    <xf numFmtId="0" fontId="162" fillId="22" borderId="0" applyNumberFormat="0" applyBorder="0" applyAlignment="0" applyProtection="0">
      <alignment vertical="center"/>
    </xf>
    <xf numFmtId="0" fontId="162" fillId="22" borderId="0" applyNumberFormat="0" applyBorder="0" applyAlignment="0" applyProtection="0">
      <alignment vertical="center"/>
    </xf>
    <xf numFmtId="0" fontId="162" fillId="22" borderId="0" applyNumberFormat="0" applyBorder="0" applyAlignment="0" applyProtection="0">
      <alignment vertical="center"/>
    </xf>
    <xf numFmtId="0" fontId="162" fillId="22" borderId="0" applyNumberFormat="0" applyBorder="0" applyAlignment="0" applyProtection="0">
      <alignment vertical="center"/>
    </xf>
    <xf numFmtId="0" fontId="162" fillId="22" borderId="0" applyNumberFormat="0" applyBorder="0" applyAlignment="0" applyProtection="0">
      <alignment vertical="center"/>
    </xf>
    <xf numFmtId="0" fontId="162" fillId="22" borderId="0" applyNumberFormat="0" applyBorder="0" applyAlignment="0" applyProtection="0">
      <alignment vertical="center"/>
    </xf>
    <xf numFmtId="0" fontId="162" fillId="22" borderId="0" applyNumberFormat="0" applyBorder="0" applyAlignment="0" applyProtection="0">
      <alignment vertical="center"/>
    </xf>
    <xf numFmtId="0" fontId="162" fillId="23" borderId="0" applyNumberFormat="0" applyBorder="0" applyAlignment="0" applyProtection="0">
      <alignment vertical="center"/>
    </xf>
    <xf numFmtId="0" fontId="162" fillId="23" borderId="0" applyNumberFormat="0" applyBorder="0" applyAlignment="0" applyProtection="0">
      <alignment vertical="center"/>
    </xf>
    <xf numFmtId="0" fontId="162" fillId="23" borderId="0" applyNumberFormat="0" applyBorder="0" applyAlignment="0" applyProtection="0">
      <alignment vertical="center"/>
    </xf>
    <xf numFmtId="0" fontId="162" fillId="23" borderId="0" applyNumberFormat="0" applyBorder="0" applyAlignment="0" applyProtection="0">
      <alignment vertical="center"/>
    </xf>
    <xf numFmtId="0" fontId="162" fillId="23" borderId="0" applyNumberFormat="0" applyBorder="0" applyAlignment="0" applyProtection="0">
      <alignment vertical="center"/>
    </xf>
    <xf numFmtId="0" fontId="162" fillId="23" borderId="0" applyNumberFormat="0" applyBorder="0" applyAlignment="0" applyProtection="0">
      <alignment vertical="center"/>
    </xf>
    <xf numFmtId="0" fontId="162" fillId="23" borderId="0" applyNumberFormat="0" applyBorder="0" applyAlignment="0" applyProtection="0">
      <alignment vertical="center"/>
    </xf>
    <xf numFmtId="0" fontId="162" fillId="23" borderId="0" applyNumberFormat="0" applyBorder="0" applyAlignment="0" applyProtection="0">
      <alignment vertical="center"/>
    </xf>
    <xf numFmtId="0" fontId="162" fillId="23" borderId="0" applyNumberFormat="0" applyBorder="0" applyAlignment="0" applyProtection="0">
      <alignment vertical="center"/>
    </xf>
    <xf numFmtId="0" fontId="162" fillId="23" borderId="0" applyNumberFormat="0" applyBorder="0" applyAlignment="0" applyProtection="0">
      <alignment vertical="center"/>
    </xf>
    <xf numFmtId="0" fontId="162" fillId="23" borderId="0" applyNumberFormat="0" applyBorder="0" applyAlignment="0" applyProtection="0">
      <alignment vertical="center"/>
    </xf>
    <xf numFmtId="0" fontId="163" fillId="23" borderId="0" applyNumberFormat="0" applyBorder="0" applyAlignment="0" applyProtection="0">
      <alignment vertical="center"/>
    </xf>
    <xf numFmtId="0" fontId="163" fillId="23" borderId="0" applyNumberFormat="0" applyBorder="0" applyAlignment="0" applyProtection="0">
      <alignment vertical="center"/>
    </xf>
    <xf numFmtId="0" fontId="163" fillId="23" borderId="0" applyNumberFormat="0" applyBorder="0" applyAlignment="0" applyProtection="0">
      <alignment vertical="center"/>
    </xf>
    <xf numFmtId="0" fontId="163" fillId="23" borderId="0" applyNumberFormat="0" applyBorder="0" applyAlignment="0" applyProtection="0">
      <alignment vertical="center"/>
    </xf>
    <xf numFmtId="0" fontId="163" fillId="23" borderId="0" applyNumberFormat="0" applyBorder="0" applyAlignment="0" applyProtection="0">
      <alignment vertical="center"/>
    </xf>
    <xf numFmtId="0" fontId="163" fillId="23" borderId="0" applyNumberFormat="0" applyBorder="0" applyAlignment="0" applyProtection="0">
      <alignment vertical="center"/>
    </xf>
    <xf numFmtId="0" fontId="163" fillId="23" borderId="0" applyNumberFormat="0" applyBorder="0" applyAlignment="0" applyProtection="0">
      <alignment vertical="center"/>
    </xf>
    <xf numFmtId="0" fontId="163" fillId="23" borderId="0" applyNumberFormat="0" applyBorder="0" applyAlignment="0" applyProtection="0">
      <alignment vertical="center"/>
    </xf>
    <xf numFmtId="0" fontId="163" fillId="23" borderId="0" applyNumberFormat="0" applyBorder="0" applyAlignment="0" applyProtection="0">
      <alignment vertical="center"/>
    </xf>
    <xf numFmtId="0" fontId="163" fillId="23" borderId="0" applyNumberFormat="0" applyBorder="0" applyAlignment="0" applyProtection="0">
      <alignment vertical="center"/>
    </xf>
    <xf numFmtId="0" fontId="162" fillId="23" borderId="0" applyNumberFormat="0" applyBorder="0" applyAlignment="0" applyProtection="0">
      <alignment vertical="center"/>
    </xf>
    <xf numFmtId="0" fontId="163" fillId="23" borderId="0" applyNumberFormat="0" applyBorder="0" applyAlignment="0" applyProtection="0">
      <alignment vertical="center"/>
    </xf>
    <xf numFmtId="0" fontId="162" fillId="23" borderId="0" applyNumberFormat="0" applyBorder="0" applyAlignment="0" applyProtection="0">
      <alignment vertical="center"/>
    </xf>
    <xf numFmtId="0" fontId="162" fillId="23" borderId="0" applyNumberFormat="0" applyBorder="0" applyAlignment="0" applyProtection="0">
      <alignment vertical="center"/>
    </xf>
    <xf numFmtId="0" fontId="162" fillId="23" borderId="0" applyNumberFormat="0" applyBorder="0" applyAlignment="0" applyProtection="0">
      <alignment vertical="center"/>
    </xf>
    <xf numFmtId="0" fontId="162" fillId="23" borderId="0" applyNumberFormat="0" applyBorder="0" applyAlignment="0" applyProtection="0">
      <alignment vertical="center"/>
    </xf>
    <xf numFmtId="0" fontId="162" fillId="23" borderId="0" applyNumberFormat="0" applyBorder="0" applyAlignment="0" applyProtection="0">
      <alignment vertical="center"/>
    </xf>
    <xf numFmtId="0" fontId="162" fillId="23" borderId="0" applyNumberFormat="0" applyBorder="0" applyAlignment="0" applyProtection="0">
      <alignment vertical="center"/>
    </xf>
    <xf numFmtId="0" fontId="162" fillId="23" borderId="0" applyNumberFormat="0" applyBorder="0" applyAlignment="0" applyProtection="0">
      <alignment vertical="center"/>
    </xf>
    <xf numFmtId="0" fontId="162" fillId="24" borderId="0" applyNumberFormat="0" applyBorder="0" applyAlignment="0" applyProtection="0">
      <alignment vertical="center"/>
    </xf>
    <xf numFmtId="0" fontId="162" fillId="24" borderId="0" applyNumberFormat="0" applyBorder="0" applyAlignment="0" applyProtection="0">
      <alignment vertical="center"/>
    </xf>
    <xf numFmtId="0" fontId="162" fillId="24" borderId="0" applyNumberFormat="0" applyBorder="0" applyAlignment="0" applyProtection="0">
      <alignment vertical="center"/>
    </xf>
    <xf numFmtId="0" fontId="162" fillId="24" borderId="0" applyNumberFormat="0" applyBorder="0" applyAlignment="0" applyProtection="0">
      <alignment vertical="center"/>
    </xf>
    <xf numFmtId="0" fontId="162" fillId="24" borderId="0" applyNumberFormat="0" applyBorder="0" applyAlignment="0" applyProtection="0">
      <alignment vertical="center"/>
    </xf>
    <xf numFmtId="0" fontId="162" fillId="24" borderId="0" applyNumberFormat="0" applyBorder="0" applyAlignment="0" applyProtection="0">
      <alignment vertical="center"/>
    </xf>
    <xf numFmtId="0" fontId="162" fillId="24" borderId="0" applyNumberFormat="0" applyBorder="0" applyAlignment="0" applyProtection="0">
      <alignment vertical="center"/>
    </xf>
    <xf numFmtId="0" fontId="162" fillId="24" borderId="0" applyNumberFormat="0" applyBorder="0" applyAlignment="0" applyProtection="0">
      <alignment vertical="center"/>
    </xf>
    <xf numFmtId="0" fontId="162" fillId="24" borderId="0" applyNumberFormat="0" applyBorder="0" applyAlignment="0" applyProtection="0">
      <alignment vertical="center"/>
    </xf>
    <xf numFmtId="0" fontId="162" fillId="24" borderId="0" applyNumberFormat="0" applyBorder="0" applyAlignment="0" applyProtection="0">
      <alignment vertical="center"/>
    </xf>
    <xf numFmtId="0" fontId="162" fillId="24" borderId="0" applyNumberFormat="0" applyBorder="0" applyAlignment="0" applyProtection="0">
      <alignment vertical="center"/>
    </xf>
    <xf numFmtId="0" fontId="163" fillId="24" borderId="0" applyNumberFormat="0" applyBorder="0" applyAlignment="0" applyProtection="0">
      <alignment vertical="center"/>
    </xf>
    <xf numFmtId="0" fontId="163" fillId="24" borderId="0" applyNumberFormat="0" applyBorder="0" applyAlignment="0" applyProtection="0">
      <alignment vertical="center"/>
    </xf>
    <xf numFmtId="0" fontId="163" fillId="24" borderId="0" applyNumberFormat="0" applyBorder="0" applyAlignment="0" applyProtection="0">
      <alignment vertical="center"/>
    </xf>
    <xf numFmtId="0" fontId="163" fillId="24" borderId="0" applyNumberFormat="0" applyBorder="0" applyAlignment="0" applyProtection="0">
      <alignment vertical="center"/>
    </xf>
    <xf numFmtId="0" fontId="163" fillId="24" borderId="0" applyNumberFormat="0" applyBorder="0" applyAlignment="0" applyProtection="0">
      <alignment vertical="center"/>
    </xf>
    <xf numFmtId="0" fontId="163" fillId="24" borderId="0" applyNumberFormat="0" applyBorder="0" applyAlignment="0" applyProtection="0">
      <alignment vertical="center"/>
    </xf>
    <xf numFmtId="0" fontId="163" fillId="24" borderId="0" applyNumberFormat="0" applyBorder="0" applyAlignment="0" applyProtection="0">
      <alignment vertical="center"/>
    </xf>
    <xf numFmtId="0" fontId="163" fillId="24" borderId="0" applyNumberFormat="0" applyBorder="0" applyAlignment="0" applyProtection="0">
      <alignment vertical="center"/>
    </xf>
    <xf numFmtId="0" fontId="163" fillId="24" borderId="0" applyNumberFormat="0" applyBorder="0" applyAlignment="0" applyProtection="0">
      <alignment vertical="center"/>
    </xf>
    <xf numFmtId="0" fontId="163" fillId="24" borderId="0" applyNumberFormat="0" applyBorder="0" applyAlignment="0" applyProtection="0">
      <alignment vertical="center"/>
    </xf>
    <xf numFmtId="0" fontId="162" fillId="24" borderId="0" applyNumberFormat="0" applyBorder="0" applyAlignment="0" applyProtection="0">
      <alignment vertical="center"/>
    </xf>
    <xf numFmtId="0" fontId="163" fillId="24" borderId="0" applyNumberFormat="0" applyBorder="0" applyAlignment="0" applyProtection="0">
      <alignment vertical="center"/>
    </xf>
    <xf numFmtId="0" fontId="162" fillId="24" borderId="0" applyNumberFormat="0" applyBorder="0" applyAlignment="0" applyProtection="0">
      <alignment vertical="center"/>
    </xf>
    <xf numFmtId="0" fontId="162" fillId="24" borderId="0" applyNumberFormat="0" applyBorder="0" applyAlignment="0" applyProtection="0">
      <alignment vertical="center"/>
    </xf>
    <xf numFmtId="0" fontId="162" fillId="24" borderId="0" applyNumberFormat="0" applyBorder="0" applyAlignment="0" applyProtection="0">
      <alignment vertical="center"/>
    </xf>
    <xf numFmtId="0" fontId="162" fillId="24" borderId="0" applyNumberFormat="0" applyBorder="0" applyAlignment="0" applyProtection="0">
      <alignment vertical="center"/>
    </xf>
    <xf numFmtId="0" fontId="162" fillId="24" borderId="0" applyNumberFormat="0" applyBorder="0" applyAlignment="0" applyProtection="0">
      <alignment vertical="center"/>
    </xf>
    <xf numFmtId="0" fontId="162" fillId="24" borderId="0" applyNumberFormat="0" applyBorder="0" applyAlignment="0" applyProtection="0">
      <alignment vertical="center"/>
    </xf>
    <xf numFmtId="0" fontId="162" fillId="24" borderId="0" applyNumberFormat="0" applyBorder="0" applyAlignment="0" applyProtection="0">
      <alignment vertical="center"/>
    </xf>
    <xf numFmtId="0" fontId="162" fillId="25" borderId="0" applyNumberFormat="0" applyBorder="0" applyAlignment="0" applyProtection="0">
      <alignment vertical="center"/>
    </xf>
    <xf numFmtId="0" fontId="162" fillId="25" borderId="0" applyNumberFormat="0" applyBorder="0" applyAlignment="0" applyProtection="0">
      <alignment vertical="center"/>
    </xf>
    <xf numFmtId="0" fontId="162" fillId="25" borderId="0" applyNumberFormat="0" applyBorder="0" applyAlignment="0" applyProtection="0">
      <alignment vertical="center"/>
    </xf>
    <xf numFmtId="0" fontId="162" fillId="25" borderId="0" applyNumberFormat="0" applyBorder="0" applyAlignment="0" applyProtection="0">
      <alignment vertical="center"/>
    </xf>
    <xf numFmtId="0" fontId="162" fillId="25" borderId="0" applyNumberFormat="0" applyBorder="0" applyAlignment="0" applyProtection="0">
      <alignment vertical="center"/>
    </xf>
    <xf numFmtId="0" fontId="162" fillId="25" borderId="0" applyNumberFormat="0" applyBorder="0" applyAlignment="0" applyProtection="0">
      <alignment vertical="center"/>
    </xf>
    <xf numFmtId="0" fontId="162" fillId="25" borderId="0" applyNumberFormat="0" applyBorder="0" applyAlignment="0" applyProtection="0">
      <alignment vertical="center"/>
    </xf>
    <xf numFmtId="0" fontId="162" fillId="25" borderId="0" applyNumberFormat="0" applyBorder="0" applyAlignment="0" applyProtection="0">
      <alignment vertical="center"/>
    </xf>
    <xf numFmtId="0" fontId="162" fillId="25" borderId="0" applyNumberFormat="0" applyBorder="0" applyAlignment="0" applyProtection="0">
      <alignment vertical="center"/>
    </xf>
    <xf numFmtId="0" fontId="162" fillId="25" borderId="0" applyNumberFormat="0" applyBorder="0" applyAlignment="0" applyProtection="0">
      <alignment vertical="center"/>
    </xf>
    <xf numFmtId="0" fontId="162" fillId="25" borderId="0" applyNumberFormat="0" applyBorder="0" applyAlignment="0" applyProtection="0">
      <alignment vertical="center"/>
    </xf>
    <xf numFmtId="0" fontId="163" fillId="25" borderId="0" applyNumberFormat="0" applyBorder="0" applyAlignment="0" applyProtection="0">
      <alignment vertical="center"/>
    </xf>
    <xf numFmtId="0" fontId="163" fillId="25" borderId="0" applyNumberFormat="0" applyBorder="0" applyAlignment="0" applyProtection="0">
      <alignment vertical="center"/>
    </xf>
    <xf numFmtId="0" fontId="163" fillId="25" borderId="0" applyNumberFormat="0" applyBorder="0" applyAlignment="0" applyProtection="0">
      <alignment vertical="center"/>
    </xf>
    <xf numFmtId="0" fontId="163" fillId="25" borderId="0" applyNumberFormat="0" applyBorder="0" applyAlignment="0" applyProtection="0">
      <alignment vertical="center"/>
    </xf>
    <xf numFmtId="0" fontId="163" fillId="25" borderId="0" applyNumberFormat="0" applyBorder="0" applyAlignment="0" applyProtection="0">
      <alignment vertical="center"/>
    </xf>
    <xf numFmtId="0" fontId="163" fillId="25" borderId="0" applyNumberFormat="0" applyBorder="0" applyAlignment="0" applyProtection="0">
      <alignment vertical="center"/>
    </xf>
    <xf numFmtId="0" fontId="163" fillId="25" borderId="0" applyNumberFormat="0" applyBorder="0" applyAlignment="0" applyProtection="0">
      <alignment vertical="center"/>
    </xf>
    <xf numFmtId="0" fontId="163" fillId="25" borderId="0" applyNumberFormat="0" applyBorder="0" applyAlignment="0" applyProtection="0">
      <alignment vertical="center"/>
    </xf>
    <xf numFmtId="0" fontId="163" fillId="25" borderId="0" applyNumberFormat="0" applyBorder="0" applyAlignment="0" applyProtection="0">
      <alignment vertical="center"/>
    </xf>
    <xf numFmtId="0" fontId="163" fillId="25" borderId="0" applyNumberFormat="0" applyBorder="0" applyAlignment="0" applyProtection="0">
      <alignment vertical="center"/>
    </xf>
    <xf numFmtId="0" fontId="162" fillId="25" borderId="0" applyNumberFormat="0" applyBorder="0" applyAlignment="0" applyProtection="0">
      <alignment vertical="center"/>
    </xf>
    <xf numFmtId="0" fontId="163" fillId="25" borderId="0" applyNumberFormat="0" applyBorder="0" applyAlignment="0" applyProtection="0">
      <alignment vertical="center"/>
    </xf>
    <xf numFmtId="0" fontId="162" fillId="25" borderId="0" applyNumberFormat="0" applyBorder="0" applyAlignment="0" applyProtection="0">
      <alignment vertical="center"/>
    </xf>
    <xf numFmtId="0" fontId="162" fillId="25" borderId="0" applyNumberFormat="0" applyBorder="0" applyAlignment="0" applyProtection="0">
      <alignment vertical="center"/>
    </xf>
    <xf numFmtId="0" fontId="162" fillId="25" borderId="0" applyNumberFormat="0" applyBorder="0" applyAlignment="0" applyProtection="0">
      <alignment vertical="center"/>
    </xf>
    <xf numFmtId="0" fontId="162" fillId="25" borderId="0" applyNumberFormat="0" applyBorder="0" applyAlignment="0" applyProtection="0">
      <alignment vertical="center"/>
    </xf>
    <xf numFmtId="0" fontId="162" fillId="25" borderId="0" applyNumberFormat="0" applyBorder="0" applyAlignment="0" applyProtection="0">
      <alignment vertical="center"/>
    </xf>
    <xf numFmtId="0" fontId="162" fillId="25" borderId="0" applyNumberFormat="0" applyBorder="0" applyAlignment="0" applyProtection="0">
      <alignment vertical="center"/>
    </xf>
    <xf numFmtId="0" fontId="162" fillId="25" borderId="0" applyNumberFormat="0" applyBorder="0" applyAlignment="0" applyProtection="0">
      <alignment vertical="center"/>
    </xf>
    <xf numFmtId="0" fontId="164" fillId="26" borderId="0" applyNumberFormat="0" applyBorder="0" applyAlignment="0" applyProtection="0">
      <alignment vertical="center"/>
    </xf>
    <xf numFmtId="0" fontId="164" fillId="26" borderId="0" applyNumberFormat="0" applyBorder="0" applyAlignment="0" applyProtection="0">
      <alignment vertical="center"/>
    </xf>
    <xf numFmtId="0" fontId="164" fillId="26" borderId="0" applyNumberFormat="0" applyBorder="0" applyAlignment="0" applyProtection="0">
      <alignment vertical="center"/>
    </xf>
    <xf numFmtId="0" fontId="164" fillId="26" borderId="0" applyNumberFormat="0" applyBorder="0" applyAlignment="0" applyProtection="0">
      <alignment vertical="center"/>
    </xf>
    <xf numFmtId="0" fontId="164" fillId="26" borderId="0" applyNumberFormat="0" applyBorder="0" applyAlignment="0" applyProtection="0">
      <alignment vertical="center"/>
    </xf>
    <xf numFmtId="0" fontId="164" fillId="26" borderId="0" applyNumberFormat="0" applyBorder="0" applyAlignment="0" applyProtection="0">
      <alignment vertical="center"/>
    </xf>
    <xf numFmtId="0" fontId="164" fillId="26" borderId="0" applyNumberFormat="0" applyBorder="0" applyAlignment="0" applyProtection="0">
      <alignment vertical="center"/>
    </xf>
    <xf numFmtId="0" fontId="164" fillId="26" borderId="0" applyNumberFormat="0" applyBorder="0" applyAlignment="0" applyProtection="0">
      <alignment vertical="center"/>
    </xf>
    <xf numFmtId="0" fontId="164" fillId="26" borderId="0" applyNumberFormat="0" applyBorder="0" applyAlignment="0" applyProtection="0">
      <alignment vertical="center"/>
    </xf>
    <xf numFmtId="0" fontId="164" fillId="26" borderId="0" applyNumberFormat="0" applyBorder="0" applyAlignment="0" applyProtection="0">
      <alignment vertical="center"/>
    </xf>
    <xf numFmtId="0" fontId="164" fillId="26" borderId="0" applyNumberFormat="0" applyBorder="0" applyAlignment="0" applyProtection="0">
      <alignment vertical="center"/>
    </xf>
    <xf numFmtId="0" fontId="165" fillId="26" borderId="0" applyNumberFormat="0" applyBorder="0" applyAlignment="0" applyProtection="0">
      <alignment vertical="center"/>
    </xf>
    <xf numFmtId="0" fontId="165" fillId="26" borderId="0" applyNumberFormat="0" applyBorder="0" applyAlignment="0" applyProtection="0">
      <alignment vertical="center"/>
    </xf>
    <xf numFmtId="0" fontId="165" fillId="26" borderId="0" applyNumberFormat="0" applyBorder="0" applyAlignment="0" applyProtection="0">
      <alignment vertical="center"/>
    </xf>
    <xf numFmtId="0" fontId="165" fillId="26" borderId="0" applyNumberFormat="0" applyBorder="0" applyAlignment="0" applyProtection="0">
      <alignment vertical="center"/>
    </xf>
    <xf numFmtId="0" fontId="165" fillId="26" borderId="0" applyNumberFormat="0" applyBorder="0" applyAlignment="0" applyProtection="0">
      <alignment vertical="center"/>
    </xf>
    <xf numFmtId="0" fontId="165" fillId="26" borderId="0" applyNumberFormat="0" applyBorder="0" applyAlignment="0" applyProtection="0">
      <alignment vertical="center"/>
    </xf>
    <xf numFmtId="0" fontId="165" fillId="26" borderId="0" applyNumberFormat="0" applyBorder="0" applyAlignment="0" applyProtection="0">
      <alignment vertical="center"/>
    </xf>
    <xf numFmtId="0" fontId="165" fillId="26" borderId="0" applyNumberFormat="0" applyBorder="0" applyAlignment="0" applyProtection="0">
      <alignment vertical="center"/>
    </xf>
    <xf numFmtId="0" fontId="165" fillId="26" borderId="0" applyNumberFormat="0" applyBorder="0" applyAlignment="0" applyProtection="0">
      <alignment vertical="center"/>
    </xf>
    <xf numFmtId="0" fontId="165" fillId="26" borderId="0" applyNumberFormat="0" applyBorder="0" applyAlignment="0" applyProtection="0">
      <alignment vertical="center"/>
    </xf>
    <xf numFmtId="0" fontId="164" fillId="26" borderId="0" applyNumberFormat="0" applyBorder="0" applyAlignment="0" applyProtection="0">
      <alignment vertical="center"/>
    </xf>
    <xf numFmtId="0" fontId="165" fillId="26" borderId="0" applyNumberFormat="0" applyBorder="0" applyAlignment="0" applyProtection="0">
      <alignment vertical="center"/>
    </xf>
    <xf numFmtId="0" fontId="164" fillId="26" borderId="0" applyNumberFormat="0" applyBorder="0" applyAlignment="0" applyProtection="0">
      <alignment vertical="center"/>
    </xf>
    <xf numFmtId="0" fontId="164" fillId="26" borderId="0" applyNumberFormat="0" applyBorder="0" applyAlignment="0" applyProtection="0">
      <alignment vertical="center"/>
    </xf>
    <xf numFmtId="0" fontId="164" fillId="26" borderId="0" applyNumberFormat="0" applyBorder="0" applyAlignment="0" applyProtection="0">
      <alignment vertical="center"/>
    </xf>
    <xf numFmtId="0" fontId="164" fillId="26" borderId="0" applyNumberFormat="0" applyBorder="0" applyAlignment="0" applyProtection="0">
      <alignment vertical="center"/>
    </xf>
    <xf numFmtId="0" fontId="164" fillId="26" borderId="0" applyNumberFormat="0" applyBorder="0" applyAlignment="0" applyProtection="0">
      <alignment vertical="center"/>
    </xf>
    <xf numFmtId="0" fontId="164" fillId="26" borderId="0" applyNumberFormat="0" applyBorder="0" applyAlignment="0" applyProtection="0">
      <alignment vertical="center"/>
    </xf>
    <xf numFmtId="0" fontId="164" fillId="26" borderId="0" applyNumberFormat="0" applyBorder="0" applyAlignment="0" applyProtection="0">
      <alignment vertical="center"/>
    </xf>
    <xf numFmtId="0" fontId="164" fillId="27" borderId="0" applyNumberFormat="0" applyBorder="0" applyAlignment="0" applyProtection="0">
      <alignment vertical="center"/>
    </xf>
    <xf numFmtId="0" fontId="164" fillId="27" borderId="0" applyNumberFormat="0" applyBorder="0" applyAlignment="0" applyProtection="0">
      <alignment vertical="center"/>
    </xf>
    <xf numFmtId="0" fontId="164" fillId="27" borderId="0" applyNumberFormat="0" applyBorder="0" applyAlignment="0" applyProtection="0">
      <alignment vertical="center"/>
    </xf>
    <xf numFmtId="0" fontId="164" fillId="27" borderId="0" applyNumberFormat="0" applyBorder="0" applyAlignment="0" applyProtection="0">
      <alignment vertical="center"/>
    </xf>
    <xf numFmtId="0" fontId="164" fillId="27" borderId="0" applyNumberFormat="0" applyBorder="0" applyAlignment="0" applyProtection="0">
      <alignment vertical="center"/>
    </xf>
    <xf numFmtId="0" fontId="164" fillId="27" borderId="0" applyNumberFormat="0" applyBorder="0" applyAlignment="0" applyProtection="0">
      <alignment vertical="center"/>
    </xf>
    <xf numFmtId="0" fontId="164" fillId="27" borderId="0" applyNumberFormat="0" applyBorder="0" applyAlignment="0" applyProtection="0">
      <alignment vertical="center"/>
    </xf>
    <xf numFmtId="0" fontId="164" fillId="27" borderId="0" applyNumberFormat="0" applyBorder="0" applyAlignment="0" applyProtection="0">
      <alignment vertical="center"/>
    </xf>
    <xf numFmtId="0" fontId="164" fillId="27" borderId="0" applyNumberFormat="0" applyBorder="0" applyAlignment="0" applyProtection="0">
      <alignment vertical="center"/>
    </xf>
    <xf numFmtId="0" fontId="164" fillId="27" borderId="0" applyNumberFormat="0" applyBorder="0" applyAlignment="0" applyProtection="0">
      <alignment vertical="center"/>
    </xf>
    <xf numFmtId="0" fontId="164" fillId="27" borderId="0" applyNumberFormat="0" applyBorder="0" applyAlignment="0" applyProtection="0">
      <alignment vertical="center"/>
    </xf>
    <xf numFmtId="0" fontId="165" fillId="27" borderId="0" applyNumberFormat="0" applyBorder="0" applyAlignment="0" applyProtection="0">
      <alignment vertical="center"/>
    </xf>
    <xf numFmtId="0" fontId="165" fillId="27" borderId="0" applyNumberFormat="0" applyBorder="0" applyAlignment="0" applyProtection="0">
      <alignment vertical="center"/>
    </xf>
    <xf numFmtId="0" fontId="165" fillId="27" borderId="0" applyNumberFormat="0" applyBorder="0" applyAlignment="0" applyProtection="0">
      <alignment vertical="center"/>
    </xf>
    <xf numFmtId="0" fontId="165" fillId="27" borderId="0" applyNumberFormat="0" applyBorder="0" applyAlignment="0" applyProtection="0">
      <alignment vertical="center"/>
    </xf>
    <xf numFmtId="0" fontId="165" fillId="27" borderId="0" applyNumberFormat="0" applyBorder="0" applyAlignment="0" applyProtection="0">
      <alignment vertical="center"/>
    </xf>
    <xf numFmtId="0" fontId="165" fillId="27" borderId="0" applyNumberFormat="0" applyBorder="0" applyAlignment="0" applyProtection="0">
      <alignment vertical="center"/>
    </xf>
    <xf numFmtId="0" fontId="165" fillId="27" borderId="0" applyNumberFormat="0" applyBorder="0" applyAlignment="0" applyProtection="0">
      <alignment vertical="center"/>
    </xf>
    <xf numFmtId="0" fontId="165" fillId="27" borderId="0" applyNumberFormat="0" applyBorder="0" applyAlignment="0" applyProtection="0">
      <alignment vertical="center"/>
    </xf>
    <xf numFmtId="0" fontId="165" fillId="27" borderId="0" applyNumberFormat="0" applyBorder="0" applyAlignment="0" applyProtection="0">
      <alignment vertical="center"/>
    </xf>
    <xf numFmtId="0" fontId="165" fillId="27" borderId="0" applyNumberFormat="0" applyBorder="0" applyAlignment="0" applyProtection="0">
      <alignment vertical="center"/>
    </xf>
    <xf numFmtId="0" fontId="164" fillId="27" borderId="0" applyNumberFormat="0" applyBorder="0" applyAlignment="0" applyProtection="0">
      <alignment vertical="center"/>
    </xf>
    <xf numFmtId="0" fontId="165" fillId="27" borderId="0" applyNumberFormat="0" applyBorder="0" applyAlignment="0" applyProtection="0">
      <alignment vertical="center"/>
    </xf>
    <xf numFmtId="0" fontId="164" fillId="27" borderId="0" applyNumberFormat="0" applyBorder="0" applyAlignment="0" applyProtection="0">
      <alignment vertical="center"/>
    </xf>
    <xf numFmtId="0" fontId="164" fillId="27" borderId="0" applyNumberFormat="0" applyBorder="0" applyAlignment="0" applyProtection="0">
      <alignment vertical="center"/>
    </xf>
    <xf numFmtId="0" fontId="164" fillId="27" borderId="0" applyNumberFormat="0" applyBorder="0" applyAlignment="0" applyProtection="0">
      <alignment vertical="center"/>
    </xf>
    <xf numFmtId="0" fontId="164" fillId="27" borderId="0" applyNumberFormat="0" applyBorder="0" applyAlignment="0" applyProtection="0">
      <alignment vertical="center"/>
    </xf>
    <xf numFmtId="0" fontId="164" fillId="27" borderId="0" applyNumberFormat="0" applyBorder="0" applyAlignment="0" applyProtection="0">
      <alignment vertical="center"/>
    </xf>
    <xf numFmtId="0" fontId="164" fillId="27" borderId="0" applyNumberFormat="0" applyBorder="0" applyAlignment="0" applyProtection="0">
      <alignment vertical="center"/>
    </xf>
    <xf numFmtId="0" fontId="164" fillId="27" borderId="0" applyNumberFormat="0" applyBorder="0" applyAlignment="0" applyProtection="0">
      <alignment vertical="center"/>
    </xf>
    <xf numFmtId="0" fontId="164" fillId="28" borderId="0" applyNumberFormat="0" applyBorder="0" applyAlignment="0" applyProtection="0">
      <alignment vertical="center"/>
    </xf>
    <xf numFmtId="0" fontId="164" fillId="28" borderId="0" applyNumberFormat="0" applyBorder="0" applyAlignment="0" applyProtection="0">
      <alignment vertical="center"/>
    </xf>
    <xf numFmtId="0" fontId="164" fillId="28" borderId="0" applyNumberFormat="0" applyBorder="0" applyAlignment="0" applyProtection="0">
      <alignment vertical="center"/>
    </xf>
    <xf numFmtId="0" fontId="164" fillId="28" borderId="0" applyNumberFormat="0" applyBorder="0" applyAlignment="0" applyProtection="0">
      <alignment vertical="center"/>
    </xf>
    <xf numFmtId="0" fontId="164" fillId="28" borderId="0" applyNumberFormat="0" applyBorder="0" applyAlignment="0" applyProtection="0">
      <alignment vertical="center"/>
    </xf>
    <xf numFmtId="0" fontId="164" fillId="28" borderId="0" applyNumberFormat="0" applyBorder="0" applyAlignment="0" applyProtection="0">
      <alignment vertical="center"/>
    </xf>
    <xf numFmtId="0" fontId="164" fillId="28" borderId="0" applyNumberFormat="0" applyBorder="0" applyAlignment="0" applyProtection="0">
      <alignment vertical="center"/>
    </xf>
    <xf numFmtId="0" fontId="164" fillId="28" borderId="0" applyNumberFormat="0" applyBorder="0" applyAlignment="0" applyProtection="0">
      <alignment vertical="center"/>
    </xf>
    <xf numFmtId="0" fontId="164" fillId="28" borderId="0" applyNumberFormat="0" applyBorder="0" applyAlignment="0" applyProtection="0">
      <alignment vertical="center"/>
    </xf>
    <xf numFmtId="0" fontId="164" fillId="28" borderId="0" applyNumberFormat="0" applyBorder="0" applyAlignment="0" applyProtection="0">
      <alignment vertical="center"/>
    </xf>
    <xf numFmtId="0" fontId="164" fillId="28" borderId="0" applyNumberFormat="0" applyBorder="0" applyAlignment="0" applyProtection="0">
      <alignment vertical="center"/>
    </xf>
    <xf numFmtId="0" fontId="165" fillId="28" borderId="0" applyNumberFormat="0" applyBorder="0" applyAlignment="0" applyProtection="0">
      <alignment vertical="center"/>
    </xf>
    <xf numFmtId="0" fontId="165" fillId="28" borderId="0" applyNumberFormat="0" applyBorder="0" applyAlignment="0" applyProtection="0">
      <alignment vertical="center"/>
    </xf>
    <xf numFmtId="0" fontId="165" fillId="28" borderId="0" applyNumberFormat="0" applyBorder="0" applyAlignment="0" applyProtection="0">
      <alignment vertical="center"/>
    </xf>
    <xf numFmtId="0" fontId="165" fillId="28" borderId="0" applyNumberFormat="0" applyBorder="0" applyAlignment="0" applyProtection="0">
      <alignment vertical="center"/>
    </xf>
    <xf numFmtId="0" fontId="165" fillId="28" borderId="0" applyNumberFormat="0" applyBorder="0" applyAlignment="0" applyProtection="0">
      <alignment vertical="center"/>
    </xf>
    <xf numFmtId="0" fontId="165" fillId="28" borderId="0" applyNumberFormat="0" applyBorder="0" applyAlignment="0" applyProtection="0">
      <alignment vertical="center"/>
    </xf>
    <xf numFmtId="0" fontId="165" fillId="28" borderId="0" applyNumberFormat="0" applyBorder="0" applyAlignment="0" applyProtection="0">
      <alignment vertical="center"/>
    </xf>
    <xf numFmtId="0" fontId="165" fillId="28" borderId="0" applyNumberFormat="0" applyBorder="0" applyAlignment="0" applyProtection="0">
      <alignment vertical="center"/>
    </xf>
    <xf numFmtId="0" fontId="165" fillId="28" borderId="0" applyNumberFormat="0" applyBorder="0" applyAlignment="0" applyProtection="0">
      <alignment vertical="center"/>
    </xf>
    <xf numFmtId="0" fontId="165" fillId="28" borderId="0" applyNumberFormat="0" applyBorder="0" applyAlignment="0" applyProtection="0">
      <alignment vertical="center"/>
    </xf>
    <xf numFmtId="0" fontId="164" fillId="28" borderId="0" applyNumberFormat="0" applyBorder="0" applyAlignment="0" applyProtection="0">
      <alignment vertical="center"/>
    </xf>
    <xf numFmtId="0" fontId="165" fillId="28" borderId="0" applyNumberFormat="0" applyBorder="0" applyAlignment="0" applyProtection="0">
      <alignment vertical="center"/>
    </xf>
    <xf numFmtId="0" fontId="164" fillId="28" borderId="0" applyNumberFormat="0" applyBorder="0" applyAlignment="0" applyProtection="0">
      <alignment vertical="center"/>
    </xf>
    <xf numFmtId="0" fontId="164" fillId="28" borderId="0" applyNumberFormat="0" applyBorder="0" applyAlignment="0" applyProtection="0">
      <alignment vertical="center"/>
    </xf>
    <xf numFmtId="0" fontId="164" fillId="28" borderId="0" applyNumberFormat="0" applyBorder="0" applyAlignment="0" applyProtection="0">
      <alignment vertical="center"/>
    </xf>
    <xf numFmtId="0" fontId="164" fillId="28" borderId="0" applyNumberFormat="0" applyBorder="0" applyAlignment="0" applyProtection="0">
      <alignment vertical="center"/>
    </xf>
    <xf numFmtId="0" fontId="164" fillId="28" borderId="0" applyNumberFormat="0" applyBorder="0" applyAlignment="0" applyProtection="0">
      <alignment vertical="center"/>
    </xf>
    <xf numFmtId="0" fontId="164" fillId="28" borderId="0" applyNumberFormat="0" applyBorder="0" applyAlignment="0" applyProtection="0">
      <alignment vertical="center"/>
    </xf>
    <xf numFmtId="0" fontId="164" fillId="28" borderId="0" applyNumberFormat="0" applyBorder="0" applyAlignment="0" applyProtection="0">
      <alignment vertical="center"/>
    </xf>
    <xf numFmtId="0" fontId="164" fillId="29" borderId="0" applyNumberFormat="0" applyBorder="0" applyAlignment="0" applyProtection="0">
      <alignment vertical="center"/>
    </xf>
    <xf numFmtId="0" fontId="164" fillId="29" borderId="0" applyNumberFormat="0" applyBorder="0" applyAlignment="0" applyProtection="0">
      <alignment vertical="center"/>
    </xf>
    <xf numFmtId="0" fontId="164" fillId="29" borderId="0" applyNumberFormat="0" applyBorder="0" applyAlignment="0" applyProtection="0">
      <alignment vertical="center"/>
    </xf>
    <xf numFmtId="0" fontId="164" fillId="29" borderId="0" applyNumberFormat="0" applyBorder="0" applyAlignment="0" applyProtection="0">
      <alignment vertical="center"/>
    </xf>
    <xf numFmtId="0" fontId="164" fillId="29" borderId="0" applyNumberFormat="0" applyBorder="0" applyAlignment="0" applyProtection="0">
      <alignment vertical="center"/>
    </xf>
    <xf numFmtId="0" fontId="164" fillId="29" borderId="0" applyNumberFormat="0" applyBorder="0" applyAlignment="0" applyProtection="0">
      <alignment vertical="center"/>
    </xf>
    <xf numFmtId="0" fontId="164" fillId="29" borderId="0" applyNumberFormat="0" applyBorder="0" applyAlignment="0" applyProtection="0">
      <alignment vertical="center"/>
    </xf>
    <xf numFmtId="0" fontId="164" fillId="29" borderId="0" applyNumberFormat="0" applyBorder="0" applyAlignment="0" applyProtection="0">
      <alignment vertical="center"/>
    </xf>
    <xf numFmtId="0" fontId="164" fillId="29" borderId="0" applyNumberFormat="0" applyBorder="0" applyAlignment="0" applyProtection="0">
      <alignment vertical="center"/>
    </xf>
    <xf numFmtId="0" fontId="164" fillId="29" borderId="0" applyNumberFormat="0" applyBorder="0" applyAlignment="0" applyProtection="0">
      <alignment vertical="center"/>
    </xf>
    <xf numFmtId="0" fontId="164" fillId="29" borderId="0" applyNumberFormat="0" applyBorder="0" applyAlignment="0" applyProtection="0">
      <alignment vertical="center"/>
    </xf>
    <xf numFmtId="0" fontId="165" fillId="29" borderId="0" applyNumberFormat="0" applyBorder="0" applyAlignment="0" applyProtection="0">
      <alignment vertical="center"/>
    </xf>
    <xf numFmtId="0" fontId="165" fillId="29" borderId="0" applyNumberFormat="0" applyBorder="0" applyAlignment="0" applyProtection="0">
      <alignment vertical="center"/>
    </xf>
    <xf numFmtId="0" fontId="165" fillId="29" borderId="0" applyNumberFormat="0" applyBorder="0" applyAlignment="0" applyProtection="0">
      <alignment vertical="center"/>
    </xf>
    <xf numFmtId="0" fontId="165" fillId="29" borderId="0" applyNumberFormat="0" applyBorder="0" applyAlignment="0" applyProtection="0">
      <alignment vertical="center"/>
    </xf>
    <xf numFmtId="0" fontId="165" fillId="29" borderId="0" applyNumberFormat="0" applyBorder="0" applyAlignment="0" applyProtection="0">
      <alignment vertical="center"/>
    </xf>
    <xf numFmtId="0" fontId="165" fillId="29" borderId="0" applyNumberFormat="0" applyBorder="0" applyAlignment="0" applyProtection="0">
      <alignment vertical="center"/>
    </xf>
    <xf numFmtId="0" fontId="165" fillId="29" borderId="0" applyNumberFormat="0" applyBorder="0" applyAlignment="0" applyProtection="0">
      <alignment vertical="center"/>
    </xf>
    <xf numFmtId="0" fontId="165" fillId="29" borderId="0" applyNumberFormat="0" applyBorder="0" applyAlignment="0" applyProtection="0">
      <alignment vertical="center"/>
    </xf>
    <xf numFmtId="0" fontId="165" fillId="29" borderId="0" applyNumberFormat="0" applyBorder="0" applyAlignment="0" applyProtection="0">
      <alignment vertical="center"/>
    </xf>
    <xf numFmtId="0" fontId="165" fillId="29" borderId="0" applyNumberFormat="0" applyBorder="0" applyAlignment="0" applyProtection="0">
      <alignment vertical="center"/>
    </xf>
    <xf numFmtId="0" fontId="164" fillId="29" borderId="0" applyNumberFormat="0" applyBorder="0" applyAlignment="0" applyProtection="0">
      <alignment vertical="center"/>
    </xf>
    <xf numFmtId="0" fontId="165" fillId="29" borderId="0" applyNumberFormat="0" applyBorder="0" applyAlignment="0" applyProtection="0">
      <alignment vertical="center"/>
    </xf>
    <xf numFmtId="0" fontId="164" fillId="29" borderId="0" applyNumberFormat="0" applyBorder="0" applyAlignment="0" applyProtection="0">
      <alignment vertical="center"/>
    </xf>
    <xf numFmtId="0" fontId="164" fillId="29" borderId="0" applyNumberFormat="0" applyBorder="0" applyAlignment="0" applyProtection="0">
      <alignment vertical="center"/>
    </xf>
    <xf numFmtId="0" fontId="164" fillId="29" borderId="0" applyNumberFormat="0" applyBorder="0" applyAlignment="0" applyProtection="0">
      <alignment vertical="center"/>
    </xf>
    <xf numFmtId="0" fontId="164" fillId="29" borderId="0" applyNumberFormat="0" applyBorder="0" applyAlignment="0" applyProtection="0">
      <alignment vertical="center"/>
    </xf>
    <xf numFmtId="0" fontId="164" fillId="29" borderId="0" applyNumberFormat="0" applyBorder="0" applyAlignment="0" applyProtection="0">
      <alignment vertical="center"/>
    </xf>
    <xf numFmtId="0" fontId="164" fillId="29" borderId="0" applyNumberFormat="0" applyBorder="0" applyAlignment="0" applyProtection="0">
      <alignment vertical="center"/>
    </xf>
    <xf numFmtId="0" fontId="164" fillId="29" borderId="0" applyNumberFormat="0" applyBorder="0" applyAlignment="0" applyProtection="0">
      <alignment vertical="center"/>
    </xf>
    <xf numFmtId="0" fontId="164" fillId="30" borderId="0" applyNumberFormat="0" applyBorder="0" applyAlignment="0" applyProtection="0">
      <alignment vertical="center"/>
    </xf>
    <xf numFmtId="0" fontId="164" fillId="30" borderId="0" applyNumberFormat="0" applyBorder="0" applyAlignment="0" applyProtection="0">
      <alignment vertical="center"/>
    </xf>
    <xf numFmtId="0" fontId="164" fillId="30" borderId="0" applyNumberFormat="0" applyBorder="0" applyAlignment="0" applyProtection="0">
      <alignment vertical="center"/>
    </xf>
    <xf numFmtId="0" fontId="164" fillId="30" borderId="0" applyNumberFormat="0" applyBorder="0" applyAlignment="0" applyProtection="0">
      <alignment vertical="center"/>
    </xf>
    <xf numFmtId="0" fontId="164" fillId="30" borderId="0" applyNumberFormat="0" applyBorder="0" applyAlignment="0" applyProtection="0">
      <alignment vertical="center"/>
    </xf>
    <xf numFmtId="0" fontId="164" fillId="30" borderId="0" applyNumberFormat="0" applyBorder="0" applyAlignment="0" applyProtection="0">
      <alignment vertical="center"/>
    </xf>
    <xf numFmtId="0" fontId="164" fillId="30" borderId="0" applyNumberFormat="0" applyBorder="0" applyAlignment="0" applyProtection="0">
      <alignment vertical="center"/>
    </xf>
    <xf numFmtId="0" fontId="164" fillId="30" borderId="0" applyNumberFormat="0" applyBorder="0" applyAlignment="0" applyProtection="0">
      <alignment vertical="center"/>
    </xf>
    <xf numFmtId="0" fontId="164" fillId="30" borderId="0" applyNumberFormat="0" applyBorder="0" applyAlignment="0" applyProtection="0">
      <alignment vertical="center"/>
    </xf>
    <xf numFmtId="0" fontId="164" fillId="30" borderId="0" applyNumberFormat="0" applyBorder="0" applyAlignment="0" applyProtection="0">
      <alignment vertical="center"/>
    </xf>
    <xf numFmtId="0" fontId="164" fillId="30" borderId="0" applyNumberFormat="0" applyBorder="0" applyAlignment="0" applyProtection="0">
      <alignment vertical="center"/>
    </xf>
    <xf numFmtId="0" fontId="165" fillId="30" borderId="0" applyNumberFormat="0" applyBorder="0" applyAlignment="0" applyProtection="0">
      <alignment vertical="center"/>
    </xf>
    <xf numFmtId="0" fontId="165" fillId="30" borderId="0" applyNumberFormat="0" applyBorder="0" applyAlignment="0" applyProtection="0">
      <alignment vertical="center"/>
    </xf>
    <xf numFmtId="0" fontId="165" fillId="30" borderId="0" applyNumberFormat="0" applyBorder="0" applyAlignment="0" applyProtection="0">
      <alignment vertical="center"/>
    </xf>
    <xf numFmtId="0" fontId="165" fillId="30" borderId="0" applyNumberFormat="0" applyBorder="0" applyAlignment="0" applyProtection="0">
      <alignment vertical="center"/>
    </xf>
    <xf numFmtId="0" fontId="165" fillId="30" borderId="0" applyNumberFormat="0" applyBorder="0" applyAlignment="0" applyProtection="0">
      <alignment vertical="center"/>
    </xf>
    <xf numFmtId="0" fontId="165" fillId="30" borderId="0" applyNumberFormat="0" applyBorder="0" applyAlignment="0" applyProtection="0">
      <alignment vertical="center"/>
    </xf>
    <xf numFmtId="0" fontId="165" fillId="30" borderId="0" applyNumberFormat="0" applyBorder="0" applyAlignment="0" applyProtection="0">
      <alignment vertical="center"/>
    </xf>
    <xf numFmtId="0" fontId="165" fillId="30" borderId="0" applyNumberFormat="0" applyBorder="0" applyAlignment="0" applyProtection="0">
      <alignment vertical="center"/>
    </xf>
    <xf numFmtId="0" fontId="165" fillId="30" borderId="0" applyNumberFormat="0" applyBorder="0" applyAlignment="0" applyProtection="0">
      <alignment vertical="center"/>
    </xf>
    <xf numFmtId="0" fontId="165" fillId="30" borderId="0" applyNumberFormat="0" applyBorder="0" applyAlignment="0" applyProtection="0">
      <alignment vertical="center"/>
    </xf>
    <xf numFmtId="0" fontId="164" fillId="30" borderId="0" applyNumberFormat="0" applyBorder="0" applyAlignment="0" applyProtection="0">
      <alignment vertical="center"/>
    </xf>
    <xf numFmtId="0" fontId="165" fillId="30" borderId="0" applyNumberFormat="0" applyBorder="0" applyAlignment="0" applyProtection="0">
      <alignment vertical="center"/>
    </xf>
    <xf numFmtId="0" fontId="164" fillId="30" borderId="0" applyNumberFormat="0" applyBorder="0" applyAlignment="0" applyProtection="0">
      <alignment vertical="center"/>
    </xf>
    <xf numFmtId="0" fontId="164" fillId="30" borderId="0" applyNumberFormat="0" applyBorder="0" applyAlignment="0" applyProtection="0">
      <alignment vertical="center"/>
    </xf>
    <xf numFmtId="0" fontId="164" fillId="30" borderId="0" applyNumberFormat="0" applyBorder="0" applyAlignment="0" applyProtection="0">
      <alignment vertical="center"/>
    </xf>
    <xf numFmtId="0" fontId="164" fillId="30" borderId="0" applyNumberFormat="0" applyBorder="0" applyAlignment="0" applyProtection="0">
      <alignment vertical="center"/>
    </xf>
    <xf numFmtId="0" fontId="164" fillId="30" borderId="0" applyNumberFormat="0" applyBorder="0" applyAlignment="0" applyProtection="0">
      <alignment vertical="center"/>
    </xf>
    <xf numFmtId="0" fontId="164" fillId="30" borderId="0" applyNumberFormat="0" applyBorder="0" applyAlignment="0" applyProtection="0">
      <alignment vertical="center"/>
    </xf>
    <xf numFmtId="0" fontId="164" fillId="30" borderId="0" applyNumberFormat="0" applyBorder="0" applyAlignment="0" applyProtection="0">
      <alignment vertical="center"/>
    </xf>
    <xf numFmtId="0" fontId="164" fillId="31" borderId="0" applyNumberFormat="0" applyBorder="0" applyAlignment="0" applyProtection="0">
      <alignment vertical="center"/>
    </xf>
    <xf numFmtId="0" fontId="164" fillId="31" borderId="0" applyNumberFormat="0" applyBorder="0" applyAlignment="0" applyProtection="0">
      <alignment vertical="center"/>
    </xf>
    <xf numFmtId="0" fontId="164" fillId="31" borderId="0" applyNumberFormat="0" applyBorder="0" applyAlignment="0" applyProtection="0">
      <alignment vertical="center"/>
    </xf>
    <xf numFmtId="0" fontId="164" fillId="31" borderId="0" applyNumberFormat="0" applyBorder="0" applyAlignment="0" applyProtection="0">
      <alignment vertical="center"/>
    </xf>
    <xf numFmtId="0" fontId="164" fillId="31" borderId="0" applyNumberFormat="0" applyBorder="0" applyAlignment="0" applyProtection="0">
      <alignment vertical="center"/>
    </xf>
    <xf numFmtId="0" fontId="164" fillId="31" borderId="0" applyNumberFormat="0" applyBorder="0" applyAlignment="0" applyProtection="0">
      <alignment vertical="center"/>
    </xf>
    <xf numFmtId="0" fontId="164" fillId="31" borderId="0" applyNumberFormat="0" applyBorder="0" applyAlignment="0" applyProtection="0">
      <alignment vertical="center"/>
    </xf>
    <xf numFmtId="0" fontId="164" fillId="31" borderId="0" applyNumberFormat="0" applyBorder="0" applyAlignment="0" applyProtection="0">
      <alignment vertical="center"/>
    </xf>
    <xf numFmtId="0" fontId="164" fillId="31" borderId="0" applyNumberFormat="0" applyBorder="0" applyAlignment="0" applyProtection="0">
      <alignment vertical="center"/>
    </xf>
    <xf numFmtId="0" fontId="164" fillId="31" borderId="0" applyNumberFormat="0" applyBorder="0" applyAlignment="0" applyProtection="0">
      <alignment vertical="center"/>
    </xf>
    <xf numFmtId="0" fontId="164" fillId="31" borderId="0" applyNumberFormat="0" applyBorder="0" applyAlignment="0" applyProtection="0">
      <alignment vertical="center"/>
    </xf>
    <xf numFmtId="0" fontId="165" fillId="31" borderId="0" applyNumberFormat="0" applyBorder="0" applyAlignment="0" applyProtection="0">
      <alignment vertical="center"/>
    </xf>
    <xf numFmtId="0" fontId="165" fillId="31" borderId="0" applyNumberFormat="0" applyBorder="0" applyAlignment="0" applyProtection="0">
      <alignment vertical="center"/>
    </xf>
    <xf numFmtId="0" fontId="165" fillId="31" borderId="0" applyNumberFormat="0" applyBorder="0" applyAlignment="0" applyProtection="0">
      <alignment vertical="center"/>
    </xf>
    <xf numFmtId="0" fontId="165" fillId="31" borderId="0" applyNumberFormat="0" applyBorder="0" applyAlignment="0" applyProtection="0">
      <alignment vertical="center"/>
    </xf>
    <xf numFmtId="0" fontId="165" fillId="31" borderId="0" applyNumberFormat="0" applyBorder="0" applyAlignment="0" applyProtection="0">
      <alignment vertical="center"/>
    </xf>
    <xf numFmtId="0" fontId="165" fillId="31" borderId="0" applyNumberFormat="0" applyBorder="0" applyAlignment="0" applyProtection="0">
      <alignment vertical="center"/>
    </xf>
    <xf numFmtId="0" fontId="165" fillId="31" borderId="0" applyNumberFormat="0" applyBorder="0" applyAlignment="0" applyProtection="0">
      <alignment vertical="center"/>
    </xf>
    <xf numFmtId="0" fontId="165" fillId="31" borderId="0" applyNumberFormat="0" applyBorder="0" applyAlignment="0" applyProtection="0">
      <alignment vertical="center"/>
    </xf>
    <xf numFmtId="0" fontId="165" fillId="31" borderId="0" applyNumberFormat="0" applyBorder="0" applyAlignment="0" applyProtection="0">
      <alignment vertical="center"/>
    </xf>
    <xf numFmtId="0" fontId="165" fillId="31" borderId="0" applyNumberFormat="0" applyBorder="0" applyAlignment="0" applyProtection="0">
      <alignment vertical="center"/>
    </xf>
    <xf numFmtId="0" fontId="164" fillId="31" borderId="0" applyNumberFormat="0" applyBorder="0" applyAlignment="0" applyProtection="0">
      <alignment vertical="center"/>
    </xf>
    <xf numFmtId="0" fontId="165" fillId="31" borderId="0" applyNumberFormat="0" applyBorder="0" applyAlignment="0" applyProtection="0">
      <alignment vertical="center"/>
    </xf>
    <xf numFmtId="0" fontId="164" fillId="31" borderId="0" applyNumberFormat="0" applyBorder="0" applyAlignment="0" applyProtection="0">
      <alignment vertical="center"/>
    </xf>
    <xf numFmtId="0" fontId="164" fillId="31" borderId="0" applyNumberFormat="0" applyBorder="0" applyAlignment="0" applyProtection="0">
      <alignment vertical="center"/>
    </xf>
    <xf numFmtId="0" fontId="164" fillId="31" borderId="0" applyNumberFormat="0" applyBorder="0" applyAlignment="0" applyProtection="0">
      <alignment vertical="center"/>
    </xf>
    <xf numFmtId="0" fontId="164" fillId="31" borderId="0" applyNumberFormat="0" applyBorder="0" applyAlignment="0" applyProtection="0">
      <alignment vertical="center"/>
    </xf>
    <xf numFmtId="0" fontId="164" fillId="31" borderId="0" applyNumberFormat="0" applyBorder="0" applyAlignment="0" applyProtection="0">
      <alignment vertical="center"/>
    </xf>
    <xf numFmtId="0" fontId="164" fillId="31" borderId="0" applyNumberFormat="0" applyBorder="0" applyAlignment="0" applyProtection="0">
      <alignment vertical="center"/>
    </xf>
    <xf numFmtId="0" fontId="164" fillId="31" borderId="0" applyNumberFormat="0" applyBorder="0" applyAlignment="0" applyProtection="0">
      <alignment vertical="center"/>
    </xf>
    <xf numFmtId="0" fontId="95" fillId="0" borderId="2">
      <alignment vertical="center"/>
    </xf>
    <xf numFmtId="211" fontId="86" fillId="0" borderId="0">
      <protection locked="0"/>
    </xf>
    <xf numFmtId="211" fontId="86" fillId="0" borderId="0">
      <protection locked="0"/>
    </xf>
    <xf numFmtId="211" fontId="86" fillId="0" borderId="0">
      <protection locked="0"/>
    </xf>
    <xf numFmtId="202" fontId="109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09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09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09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09" fillId="0" borderId="0" applyFont="0" applyFill="0" applyBorder="0" applyAlignment="0" applyProtection="0"/>
    <xf numFmtId="202" fontId="76" fillId="0" borderId="0" applyFont="0" applyFill="0" applyBorder="0" applyAlignment="0" applyProtection="0"/>
    <xf numFmtId="227" fontId="109" fillId="0" borderId="0" applyFont="0" applyFill="0" applyBorder="0" applyAlignment="0" applyProtection="0"/>
    <xf numFmtId="227" fontId="76" fillId="0" borderId="0" applyFont="0" applyFill="0" applyBorder="0" applyAlignment="0" applyProtection="0"/>
    <xf numFmtId="228" fontId="85" fillId="0" borderId="0" applyFont="0" applyFill="0" applyBorder="0" applyAlignment="0" applyProtection="0"/>
    <xf numFmtId="229" fontId="76" fillId="0" borderId="0" applyFont="0" applyFill="0" applyBorder="0" applyAlignment="0" applyProtection="0"/>
    <xf numFmtId="229" fontId="109" fillId="0" borderId="0" applyFont="0" applyFill="0" applyBorder="0" applyAlignment="0" applyProtection="0"/>
    <xf numFmtId="229" fontId="76" fillId="0" borderId="0" applyFont="0" applyFill="0" applyBorder="0" applyAlignment="0" applyProtection="0"/>
    <xf numFmtId="230" fontId="110" fillId="0" borderId="0" applyFont="0" applyFill="0" applyBorder="0" applyAlignment="0" applyProtection="0"/>
    <xf numFmtId="231" fontId="110" fillId="0" borderId="0" applyFont="0" applyFill="0" applyBorder="0" applyAlignment="0" applyProtection="0"/>
    <xf numFmtId="231" fontId="110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09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09" fillId="0" borderId="0" applyFont="0" applyFill="0" applyBorder="0" applyAlignment="0" applyProtection="0"/>
    <xf numFmtId="202" fontId="76" fillId="0" borderId="0" applyFont="0" applyFill="0" applyBorder="0" applyAlignment="0" applyProtection="0"/>
    <xf numFmtId="211" fontId="86" fillId="0" borderId="0">
      <protection locked="0"/>
    </xf>
    <xf numFmtId="205" fontId="76" fillId="0" borderId="0" applyFont="0" applyFill="0" applyBorder="0" applyAlignment="0" applyProtection="0"/>
    <xf numFmtId="211" fontId="86" fillId="0" borderId="0">
      <protection locked="0"/>
    </xf>
    <xf numFmtId="205" fontId="109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09" fillId="0" borderId="0" applyFont="0" applyFill="0" applyBorder="0" applyAlignment="0" applyProtection="0"/>
    <xf numFmtId="205" fontId="76" fillId="0" borderId="0" applyFont="0" applyFill="0" applyBorder="0" applyAlignment="0" applyProtection="0"/>
    <xf numFmtId="228" fontId="85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09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09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09" fillId="0" borderId="0" applyFont="0" applyFill="0" applyBorder="0" applyAlignment="0" applyProtection="0"/>
    <xf numFmtId="205" fontId="76" fillId="0" borderId="0" applyFont="0" applyFill="0" applyBorder="0" applyAlignment="0" applyProtection="0"/>
    <xf numFmtId="232" fontId="109" fillId="0" borderId="0" applyFont="0" applyFill="0" applyBorder="0" applyAlignment="0" applyProtection="0"/>
    <xf numFmtId="232" fontId="76" fillId="0" borderId="0" applyFont="0" applyFill="0" applyBorder="0" applyAlignment="0" applyProtection="0"/>
    <xf numFmtId="229" fontId="85" fillId="0" borderId="0" applyFont="0" applyFill="0" applyBorder="0" applyAlignment="0" applyProtection="0"/>
    <xf numFmtId="233" fontId="76" fillId="0" borderId="0" applyFont="0" applyFill="0" applyBorder="0" applyAlignment="0" applyProtection="0"/>
    <xf numFmtId="233" fontId="109" fillId="0" borderId="0" applyFont="0" applyFill="0" applyBorder="0" applyAlignment="0" applyProtection="0"/>
    <xf numFmtId="233" fontId="76" fillId="0" borderId="0" applyFont="0" applyFill="0" applyBorder="0" applyAlignment="0" applyProtection="0"/>
    <xf numFmtId="234" fontId="110" fillId="0" borderId="0" applyFont="0" applyFill="0" applyBorder="0" applyAlignment="0" applyProtection="0"/>
    <xf numFmtId="235" fontId="110" fillId="0" borderId="0" applyFont="0" applyFill="0" applyBorder="0" applyAlignment="0" applyProtection="0"/>
    <xf numFmtId="235" fontId="110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09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09" fillId="0" borderId="0" applyFont="0" applyFill="0" applyBorder="0" applyAlignment="0" applyProtection="0"/>
    <xf numFmtId="205" fontId="76" fillId="0" borderId="0" applyFont="0" applyFill="0" applyBorder="0" applyAlignment="0" applyProtection="0"/>
    <xf numFmtId="0" fontId="85" fillId="0" borderId="0"/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211" fontId="86" fillId="0" borderId="0">
      <protection locked="0"/>
    </xf>
    <xf numFmtId="211" fontId="86" fillId="0" borderId="0">
      <protection locked="0"/>
    </xf>
    <xf numFmtId="203" fontId="76" fillId="0" borderId="0" applyFont="0" applyFill="0" applyBorder="0" applyAlignment="0" applyProtection="0"/>
    <xf numFmtId="211" fontId="86" fillId="0" borderId="0">
      <protection locked="0"/>
    </xf>
    <xf numFmtId="203" fontId="76" fillId="0" borderId="0" applyFont="0" applyFill="0" applyBorder="0" applyAlignment="0" applyProtection="0"/>
    <xf numFmtId="203" fontId="109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09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09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09" fillId="0" borderId="0" applyFont="0" applyFill="0" applyBorder="0" applyAlignment="0" applyProtection="0"/>
    <xf numFmtId="203" fontId="76" fillId="0" borderId="0" applyFont="0" applyFill="0" applyBorder="0" applyAlignment="0" applyProtection="0"/>
    <xf numFmtId="38" fontId="85" fillId="0" borderId="0" applyFont="0" applyFill="0" applyBorder="0" applyAlignment="0" applyProtection="0"/>
    <xf numFmtId="236" fontId="76" fillId="0" borderId="0" applyFont="0" applyFill="0" applyBorder="0" applyAlignment="0" applyProtection="0"/>
    <xf numFmtId="236" fontId="109" fillId="0" borderId="0" applyFont="0" applyFill="0" applyBorder="0" applyAlignment="0" applyProtection="0"/>
    <xf numFmtId="236" fontId="76" fillId="0" borderId="0" applyFont="0" applyFill="0" applyBorder="0" applyAlignment="0" applyProtection="0"/>
    <xf numFmtId="41" fontId="110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09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09" fillId="0" borderId="0" applyFont="0" applyFill="0" applyBorder="0" applyAlignment="0" applyProtection="0"/>
    <xf numFmtId="203" fontId="76" fillId="0" borderId="0" applyFont="0" applyFill="0" applyBorder="0" applyAlignment="0" applyProtection="0"/>
    <xf numFmtId="211" fontId="86" fillId="0" borderId="0">
      <protection locked="0"/>
    </xf>
    <xf numFmtId="204" fontId="76" fillId="0" borderId="0" applyFont="0" applyFill="0" applyBorder="0" applyAlignment="0" applyProtection="0"/>
    <xf numFmtId="211" fontId="86" fillId="0" borderId="0">
      <protection locked="0"/>
    </xf>
    <xf numFmtId="237" fontId="76" fillId="0" borderId="0" applyFont="0" applyFill="0" applyBorder="0" applyAlignment="0" applyProtection="0"/>
    <xf numFmtId="204" fontId="109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09" fillId="0" borderId="0" applyFont="0" applyFill="0" applyBorder="0" applyAlignment="0" applyProtection="0"/>
    <xf numFmtId="204" fontId="76" fillId="0" borderId="0" applyFont="0" applyFill="0" applyBorder="0" applyAlignment="0" applyProtection="0"/>
    <xf numFmtId="40" fontId="85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09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09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09" fillId="0" borderId="0" applyFont="0" applyFill="0" applyBorder="0" applyAlignment="0" applyProtection="0"/>
    <xf numFmtId="204" fontId="76" fillId="0" borderId="0" applyFont="0" applyFill="0" applyBorder="0" applyAlignment="0" applyProtection="0"/>
    <xf numFmtId="3" fontId="85" fillId="0" borderId="0" applyFont="0" applyFill="0" applyBorder="0" applyAlignment="0" applyProtection="0"/>
    <xf numFmtId="237" fontId="109" fillId="0" borderId="0" applyFont="0" applyFill="0" applyBorder="0" applyAlignment="0" applyProtection="0"/>
    <xf numFmtId="237" fontId="76" fillId="0" borderId="0" applyFont="0" applyFill="0" applyBorder="0" applyAlignment="0" applyProtection="0"/>
    <xf numFmtId="43" fontId="110" fillId="0" borderId="0" applyFont="0" applyFill="0" applyBorder="0" applyAlignment="0" applyProtection="0"/>
    <xf numFmtId="40" fontId="110" fillId="0" borderId="0" applyFont="0" applyFill="0" applyBorder="0" applyAlignment="0" applyProtection="0"/>
    <xf numFmtId="40" fontId="110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09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09" fillId="0" borderId="0" applyFont="0" applyFill="0" applyBorder="0" applyAlignment="0" applyProtection="0"/>
    <xf numFmtId="204" fontId="76" fillId="0" borderId="0" applyFont="0" applyFill="0" applyBorder="0" applyAlignment="0" applyProtection="0"/>
    <xf numFmtId="238" fontId="95" fillId="0" borderId="0">
      <alignment horizontal="right"/>
      <protection locked="0"/>
    </xf>
    <xf numFmtId="198" fontId="7" fillId="0" borderId="0" applyFont="0" applyFill="0" applyBorder="0" applyAlignment="0" applyProtection="0"/>
    <xf numFmtId="0" fontId="111" fillId="0" borderId="0"/>
    <xf numFmtId="0" fontId="112" fillId="0" borderId="0"/>
    <xf numFmtId="211" fontId="86" fillId="0" borderId="0">
      <protection locked="0"/>
    </xf>
    <xf numFmtId="0" fontId="80" fillId="0" borderId="0"/>
    <xf numFmtId="0" fontId="113" fillId="0" borderId="0"/>
    <xf numFmtId="0" fontId="114" fillId="0" borderId="0"/>
    <xf numFmtId="0" fontId="85" fillId="0" borderId="0"/>
    <xf numFmtId="0" fontId="76" fillId="0" borderId="0"/>
    <xf numFmtId="0" fontId="109" fillId="0" borderId="0"/>
    <xf numFmtId="0" fontId="76" fillId="0" borderId="0"/>
    <xf numFmtId="0" fontId="115" fillId="0" borderId="0"/>
    <xf numFmtId="239" fontId="93" fillId="0" borderId="0"/>
    <xf numFmtId="0" fontId="113" fillId="0" borderId="0"/>
    <xf numFmtId="0" fontId="110" fillId="0" borderId="0"/>
    <xf numFmtId="0" fontId="110" fillId="0" borderId="0"/>
    <xf numFmtId="0" fontId="116" fillId="0" borderId="0"/>
    <xf numFmtId="0" fontId="114" fillId="0" borderId="0"/>
    <xf numFmtId="0" fontId="7" fillId="0" borderId="0" applyFill="0" applyBorder="0" applyAlignment="0"/>
    <xf numFmtId="240" fontId="7" fillId="3" borderId="0" applyNumberFormat="0" applyFont="0" applyBorder="0" applyAlignment="0">
      <protection locked="0"/>
    </xf>
    <xf numFmtId="0" fontId="81" fillId="0" borderId="0"/>
    <xf numFmtId="4" fontId="99" fillId="0" borderId="0">
      <protection locked="0"/>
    </xf>
    <xf numFmtId="241" fontId="41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241" fontId="41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241" fontId="41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241" fontId="41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241" fontId="41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241" fontId="41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241" fontId="41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241" fontId="41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" fontId="85" fillId="0" borderId="0" applyFont="0" applyFill="0" applyBorder="0" applyAlignment="0" applyProtection="0"/>
    <xf numFmtId="206" fontId="7" fillId="0" borderId="0"/>
    <xf numFmtId="189" fontId="7" fillId="0" borderId="0" applyFont="0" applyFill="0" applyBorder="0" applyAlignment="0" applyProtection="0"/>
    <xf numFmtId="0" fontId="117" fillId="0" borderId="0" applyNumberFormat="0" applyAlignment="0">
      <alignment horizontal="left"/>
    </xf>
    <xf numFmtId="242" fontId="101" fillId="0" borderId="0">
      <protection locked="0"/>
    </xf>
    <xf numFmtId="233" fontId="85" fillId="0" borderId="0" applyFont="0" applyFill="0" applyBorder="0" applyAlignment="0" applyProtection="0"/>
    <xf numFmtId="197" fontId="41" fillId="0" borderId="3" applyFill="0" applyBorder="0" applyAlignment="0"/>
    <xf numFmtId="197" fontId="41" fillId="0" borderId="3" applyFill="0" applyBorder="0" applyAlignment="0"/>
    <xf numFmtId="197" fontId="41" fillId="0" borderId="3" applyFill="0" applyBorder="0" applyAlignment="0"/>
    <xf numFmtId="197" fontId="41" fillId="0" borderId="3" applyFill="0" applyBorder="0" applyAlignment="0"/>
    <xf numFmtId="197" fontId="41" fillId="0" borderId="3" applyFill="0" applyBorder="0" applyAlignment="0"/>
    <xf numFmtId="197" fontId="41" fillId="0" borderId="3" applyFill="0" applyBorder="0" applyAlignment="0"/>
    <xf numFmtId="197" fontId="41" fillId="0" borderId="3" applyFill="0" applyBorder="0" applyAlignment="0"/>
    <xf numFmtId="243" fontId="7" fillId="0" borderId="0" applyFont="0" applyFill="0" applyBorder="0" applyAlignment="0" applyProtection="0"/>
    <xf numFmtId="208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244" fontId="101" fillId="0" borderId="0">
      <protection locked="0"/>
    </xf>
    <xf numFmtId="209" fontId="7" fillId="0" borderId="0"/>
    <xf numFmtId="230" fontId="118" fillId="0" borderId="0" applyFill="0" applyBorder="0" applyAlignment="0" applyProtection="0"/>
    <xf numFmtId="0" fontId="119" fillId="0" borderId="0" applyNumberFormat="0" applyAlignment="0">
      <alignment horizontal="left"/>
    </xf>
    <xf numFmtId="245" fontId="7" fillId="0" borderId="0" applyFont="0" applyFill="0" applyBorder="0" applyAlignment="0" applyProtection="0"/>
    <xf numFmtId="246" fontId="101" fillId="0" borderId="0">
      <protection locked="0"/>
    </xf>
    <xf numFmtId="38" fontId="31" fillId="2" borderId="0" applyNumberFormat="0" applyBorder="0" applyAlignment="0" applyProtection="0"/>
    <xf numFmtId="38" fontId="31" fillId="4" borderId="0" applyNumberFormat="0" applyBorder="0" applyAlignment="0" applyProtection="0"/>
    <xf numFmtId="0" fontId="82" fillId="0" borderId="0">
      <alignment horizontal="left"/>
    </xf>
    <xf numFmtId="0" fontId="18" fillId="0" borderId="4" applyNumberFormat="0" applyAlignment="0" applyProtection="0">
      <alignment horizontal="left" vertical="center"/>
    </xf>
    <xf numFmtId="0" fontId="18" fillId="0" borderId="5">
      <alignment horizontal="left" vertical="center"/>
    </xf>
    <xf numFmtId="0" fontId="18" fillId="0" borderId="5">
      <alignment horizontal="left" vertical="center"/>
    </xf>
    <xf numFmtId="0" fontId="18" fillId="0" borderId="5">
      <alignment horizontal="left" vertical="center"/>
    </xf>
    <xf numFmtId="0" fontId="18" fillId="0" borderId="5">
      <alignment horizontal="left" vertical="center"/>
    </xf>
    <xf numFmtId="0" fontId="18" fillId="0" borderId="5">
      <alignment horizontal="left" vertical="center"/>
    </xf>
    <xf numFmtId="0" fontId="18" fillId="0" borderId="5">
      <alignment horizontal="left" vertical="center"/>
    </xf>
    <xf numFmtId="0" fontId="18" fillId="0" borderId="5">
      <alignment horizontal="left" vertical="center"/>
    </xf>
    <xf numFmtId="14" fontId="62" fillId="5" borderId="2">
      <alignment horizontal="center" vertical="center" wrapText="1"/>
    </xf>
    <xf numFmtId="0" fontId="120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208" fontId="101" fillId="0" borderId="0">
      <protection locked="0"/>
    </xf>
    <xf numFmtId="208" fontId="101" fillId="0" borderId="0">
      <protection locked="0"/>
    </xf>
    <xf numFmtId="0" fontId="121" fillId="0" borderId="6" applyNumberFormat="0" applyFill="0" applyBorder="0" applyAlignment="0" applyProtection="0">
      <alignment horizontal="left"/>
    </xf>
    <xf numFmtId="0" fontId="122" fillId="0" borderId="0" applyNumberFormat="0" applyFill="0" applyBorder="0" applyAlignment="0" applyProtection="0">
      <alignment vertical="top"/>
      <protection locked="0"/>
    </xf>
    <xf numFmtId="0" fontId="123" fillId="6" borderId="7" applyNumberFormat="0" applyFont="0" applyBorder="0" applyAlignment="0">
      <alignment horizontal="center"/>
      <protection locked="0"/>
    </xf>
    <xf numFmtId="10" fontId="31" fillId="7" borderId="3" applyNumberFormat="0" applyBorder="0" applyAlignment="0" applyProtection="0"/>
    <xf numFmtId="10" fontId="31" fillId="4" borderId="3" applyNumberFormat="0" applyBorder="0" applyAlignment="0" applyProtection="0"/>
    <xf numFmtId="10" fontId="31" fillId="7" borderId="3" applyNumberFormat="0" applyBorder="0" applyAlignment="0" applyProtection="0"/>
    <xf numFmtId="10" fontId="31" fillId="7" borderId="3" applyNumberFormat="0" applyBorder="0" applyAlignment="0" applyProtection="0"/>
    <xf numFmtId="10" fontId="31" fillId="7" borderId="3" applyNumberFormat="0" applyBorder="0" applyAlignment="0" applyProtection="0"/>
    <xf numFmtId="10" fontId="31" fillId="7" borderId="3" applyNumberFormat="0" applyBorder="0" applyAlignment="0" applyProtection="0"/>
    <xf numFmtId="10" fontId="31" fillId="7" borderId="3" applyNumberFormat="0" applyBorder="0" applyAlignment="0" applyProtection="0"/>
    <xf numFmtId="10" fontId="31" fillId="7" borderId="3" applyNumberFormat="0" applyBorder="0" applyAlignment="0" applyProtection="0"/>
    <xf numFmtId="10" fontId="31" fillId="7" borderId="3" applyNumberFormat="0" applyBorder="0" applyAlignment="0" applyProtection="0"/>
    <xf numFmtId="0" fontId="124" fillId="0" borderId="0" applyNumberFormat="0" applyFill="0" applyBorder="0" applyAlignment="0">
      <protection locked="0"/>
    </xf>
    <xf numFmtId="0" fontId="125" fillId="0" borderId="0" applyNumberFormat="0" applyFont="0" applyFill="0" applyBorder="0" applyProtection="0">
      <alignment horizontal="left" vertical="center"/>
    </xf>
    <xf numFmtId="38" fontId="126" fillId="8" borderId="0">
      <alignment horizontal="left" indent="1"/>
    </xf>
    <xf numFmtId="247" fontId="7" fillId="0" borderId="0" applyFont="0" applyFill="0" applyBorder="0" applyAlignment="0" applyProtection="0"/>
    <xf numFmtId="187" fontId="7" fillId="0" borderId="0" applyFont="0" applyFill="0" applyBorder="0" applyAlignment="0" applyProtection="0"/>
    <xf numFmtId="0" fontId="127" fillId="4" borderId="8">
      <alignment horizontal="left" vertical="top" indent="2"/>
    </xf>
    <xf numFmtId="0" fontId="83" fillId="0" borderId="2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200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37" fontId="128" fillId="0" borderId="0"/>
    <xf numFmtId="0" fontId="41" fillId="0" borderId="0"/>
    <xf numFmtId="207" fontId="41" fillId="0" borderId="0"/>
    <xf numFmtId="179" fontId="41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211" fontId="86" fillId="0" borderId="0">
      <protection locked="0"/>
    </xf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40" fontId="130" fillId="4" borderId="0">
      <alignment horizontal="right"/>
    </xf>
    <xf numFmtId="0" fontId="131" fillId="4" borderId="0">
      <alignment horizontal="right"/>
    </xf>
    <xf numFmtId="0" fontId="132" fillId="4" borderId="9"/>
    <xf numFmtId="0" fontId="132" fillId="0" borderId="0" applyBorder="0">
      <alignment horizontal="centerContinuous"/>
    </xf>
    <xf numFmtId="0" fontId="133" fillId="0" borderId="0" applyBorder="0">
      <alignment horizontal="centerContinuous"/>
    </xf>
    <xf numFmtId="0" fontId="134" fillId="4" borderId="0"/>
    <xf numFmtId="0" fontId="135" fillId="4" borderId="2"/>
    <xf numFmtId="236" fontId="94" fillId="0" borderId="0"/>
    <xf numFmtId="248" fontId="101" fillId="0" borderId="0">
      <protection locked="0"/>
    </xf>
    <xf numFmtId="249" fontId="101" fillId="0" borderId="0" applyFont="0" applyFill="0" applyBorder="0" applyAlignment="0" applyProtection="0"/>
    <xf numFmtId="10" fontId="8" fillId="0" borderId="0" applyFont="0" applyFill="0" applyBorder="0" applyAlignment="0" applyProtection="0"/>
    <xf numFmtId="250" fontId="7" fillId="0" borderId="0" applyFont="0" applyFill="0" applyBorder="0" applyAlignment="0" applyProtection="0"/>
    <xf numFmtId="251" fontId="8" fillId="0" borderId="0" applyNumberFormat="0" applyFill="0" applyBorder="0" applyAlignment="0" applyProtection="0">
      <alignment horizontal="left"/>
    </xf>
    <xf numFmtId="0" fontId="41" fillId="0" borderId="0"/>
    <xf numFmtId="0" fontId="8" fillId="0" borderId="0"/>
    <xf numFmtId="230" fontId="136" fillId="0" borderId="0" applyFill="0" applyBorder="0" applyAlignment="0" applyProtection="0"/>
    <xf numFmtId="0" fontId="83" fillId="0" borderId="0"/>
    <xf numFmtId="40" fontId="137" fillId="0" borderId="0" applyBorder="0">
      <alignment horizontal="right"/>
    </xf>
    <xf numFmtId="0" fontId="59" fillId="0" borderId="0" applyFill="0" applyBorder="0" applyProtection="0">
      <alignment horizontal="left" vertical="top"/>
    </xf>
    <xf numFmtId="0" fontId="12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40" fontId="138" fillId="0" borderId="0"/>
    <xf numFmtId="208" fontId="101" fillId="0" borderId="10">
      <protection locked="0"/>
    </xf>
    <xf numFmtId="0" fontId="110" fillId="0" borderId="0" applyNumberFormat="0" applyFont="0" applyFill="0" applyBorder="0" applyProtection="0">
      <alignment horizontal="center" vertical="center" wrapText="1"/>
    </xf>
    <xf numFmtId="252" fontId="7" fillId="0" borderId="0" applyFont="0" applyFill="0" applyBorder="0" applyAlignment="0" applyProtection="0"/>
    <xf numFmtId="0" fontId="139" fillId="0" borderId="0"/>
    <xf numFmtId="0" fontId="164" fillId="32" borderId="0" applyNumberFormat="0" applyBorder="0" applyAlignment="0" applyProtection="0">
      <alignment vertical="center"/>
    </xf>
    <xf numFmtId="0" fontId="164" fillId="32" borderId="0" applyNumberFormat="0" applyBorder="0" applyAlignment="0" applyProtection="0">
      <alignment vertical="center"/>
    </xf>
    <xf numFmtId="0" fontId="164" fillId="32" borderId="0" applyNumberFormat="0" applyBorder="0" applyAlignment="0" applyProtection="0">
      <alignment vertical="center"/>
    </xf>
    <xf numFmtId="0" fontId="164" fillId="32" borderId="0" applyNumberFormat="0" applyBorder="0" applyAlignment="0" applyProtection="0">
      <alignment vertical="center"/>
    </xf>
    <xf numFmtId="0" fontId="164" fillId="32" borderId="0" applyNumberFormat="0" applyBorder="0" applyAlignment="0" applyProtection="0">
      <alignment vertical="center"/>
    </xf>
    <xf numFmtId="0" fontId="164" fillId="32" borderId="0" applyNumberFormat="0" applyBorder="0" applyAlignment="0" applyProtection="0">
      <alignment vertical="center"/>
    </xf>
    <xf numFmtId="0" fontId="164" fillId="32" borderId="0" applyNumberFormat="0" applyBorder="0" applyAlignment="0" applyProtection="0">
      <alignment vertical="center"/>
    </xf>
    <xf numFmtId="0" fontId="164" fillId="32" borderId="0" applyNumberFormat="0" applyBorder="0" applyAlignment="0" applyProtection="0">
      <alignment vertical="center"/>
    </xf>
    <xf numFmtId="0" fontId="164" fillId="32" borderId="0" applyNumberFormat="0" applyBorder="0" applyAlignment="0" applyProtection="0">
      <alignment vertical="center"/>
    </xf>
    <xf numFmtId="0" fontId="164" fillId="32" borderId="0" applyNumberFormat="0" applyBorder="0" applyAlignment="0" applyProtection="0">
      <alignment vertical="center"/>
    </xf>
    <xf numFmtId="0" fontId="164" fillId="32" borderId="0" applyNumberFormat="0" applyBorder="0" applyAlignment="0" applyProtection="0">
      <alignment vertical="center"/>
    </xf>
    <xf numFmtId="0" fontId="165" fillId="32" borderId="0" applyNumberFormat="0" applyBorder="0" applyAlignment="0" applyProtection="0">
      <alignment vertical="center"/>
    </xf>
    <xf numFmtId="0" fontId="165" fillId="32" borderId="0" applyNumberFormat="0" applyBorder="0" applyAlignment="0" applyProtection="0">
      <alignment vertical="center"/>
    </xf>
    <xf numFmtId="0" fontId="165" fillId="32" borderId="0" applyNumberFormat="0" applyBorder="0" applyAlignment="0" applyProtection="0">
      <alignment vertical="center"/>
    </xf>
    <xf numFmtId="0" fontId="165" fillId="32" borderId="0" applyNumberFormat="0" applyBorder="0" applyAlignment="0" applyProtection="0">
      <alignment vertical="center"/>
    </xf>
    <xf numFmtId="0" fontId="165" fillId="32" borderId="0" applyNumberFormat="0" applyBorder="0" applyAlignment="0" applyProtection="0">
      <alignment vertical="center"/>
    </xf>
    <xf numFmtId="0" fontId="165" fillId="32" borderId="0" applyNumberFormat="0" applyBorder="0" applyAlignment="0" applyProtection="0">
      <alignment vertical="center"/>
    </xf>
    <xf numFmtId="0" fontId="165" fillId="32" borderId="0" applyNumberFormat="0" applyBorder="0" applyAlignment="0" applyProtection="0">
      <alignment vertical="center"/>
    </xf>
    <xf numFmtId="0" fontId="165" fillId="32" borderId="0" applyNumberFormat="0" applyBorder="0" applyAlignment="0" applyProtection="0">
      <alignment vertical="center"/>
    </xf>
    <xf numFmtId="0" fontId="165" fillId="32" borderId="0" applyNumberFormat="0" applyBorder="0" applyAlignment="0" applyProtection="0">
      <alignment vertical="center"/>
    </xf>
    <xf numFmtId="0" fontId="165" fillId="32" borderId="0" applyNumberFormat="0" applyBorder="0" applyAlignment="0" applyProtection="0">
      <alignment vertical="center"/>
    </xf>
    <xf numFmtId="0" fontId="164" fillId="32" borderId="0" applyNumberFormat="0" applyBorder="0" applyAlignment="0" applyProtection="0">
      <alignment vertical="center"/>
    </xf>
    <xf numFmtId="0" fontId="165" fillId="32" borderId="0" applyNumberFormat="0" applyBorder="0" applyAlignment="0" applyProtection="0">
      <alignment vertical="center"/>
    </xf>
    <xf numFmtId="0" fontId="164" fillId="32" borderId="0" applyNumberFormat="0" applyBorder="0" applyAlignment="0" applyProtection="0">
      <alignment vertical="center"/>
    </xf>
    <xf numFmtId="0" fontId="164" fillId="32" borderId="0" applyNumberFormat="0" applyBorder="0" applyAlignment="0" applyProtection="0">
      <alignment vertical="center"/>
    </xf>
    <xf numFmtId="0" fontId="164" fillId="32" borderId="0" applyNumberFormat="0" applyBorder="0" applyAlignment="0" applyProtection="0">
      <alignment vertical="center"/>
    </xf>
    <xf numFmtId="0" fontId="164" fillId="32" borderId="0" applyNumberFormat="0" applyBorder="0" applyAlignment="0" applyProtection="0">
      <alignment vertical="center"/>
    </xf>
    <xf numFmtId="0" fontId="164" fillId="32" borderId="0" applyNumberFormat="0" applyBorder="0" applyAlignment="0" applyProtection="0">
      <alignment vertical="center"/>
    </xf>
    <xf numFmtId="0" fontId="164" fillId="32" borderId="0" applyNumberFormat="0" applyBorder="0" applyAlignment="0" applyProtection="0">
      <alignment vertical="center"/>
    </xf>
    <xf numFmtId="0" fontId="164" fillId="32" borderId="0" applyNumberFormat="0" applyBorder="0" applyAlignment="0" applyProtection="0">
      <alignment vertical="center"/>
    </xf>
    <xf numFmtId="0" fontId="164" fillId="33" borderId="0" applyNumberFormat="0" applyBorder="0" applyAlignment="0" applyProtection="0">
      <alignment vertical="center"/>
    </xf>
    <xf numFmtId="0" fontId="164" fillId="33" borderId="0" applyNumberFormat="0" applyBorder="0" applyAlignment="0" applyProtection="0">
      <alignment vertical="center"/>
    </xf>
    <xf numFmtId="0" fontId="164" fillId="33" borderId="0" applyNumberFormat="0" applyBorder="0" applyAlignment="0" applyProtection="0">
      <alignment vertical="center"/>
    </xf>
    <xf numFmtId="0" fontId="164" fillId="33" borderId="0" applyNumberFormat="0" applyBorder="0" applyAlignment="0" applyProtection="0">
      <alignment vertical="center"/>
    </xf>
    <xf numFmtId="0" fontId="164" fillId="33" borderId="0" applyNumberFormat="0" applyBorder="0" applyAlignment="0" applyProtection="0">
      <alignment vertical="center"/>
    </xf>
    <xf numFmtId="0" fontId="164" fillId="33" borderId="0" applyNumberFormat="0" applyBorder="0" applyAlignment="0" applyProtection="0">
      <alignment vertical="center"/>
    </xf>
    <xf numFmtId="0" fontId="164" fillId="33" borderId="0" applyNumberFormat="0" applyBorder="0" applyAlignment="0" applyProtection="0">
      <alignment vertical="center"/>
    </xf>
    <xf numFmtId="0" fontId="164" fillId="33" borderId="0" applyNumberFormat="0" applyBorder="0" applyAlignment="0" applyProtection="0">
      <alignment vertical="center"/>
    </xf>
    <xf numFmtId="0" fontId="164" fillId="33" borderId="0" applyNumberFormat="0" applyBorder="0" applyAlignment="0" applyProtection="0">
      <alignment vertical="center"/>
    </xf>
    <xf numFmtId="0" fontId="164" fillId="33" borderId="0" applyNumberFormat="0" applyBorder="0" applyAlignment="0" applyProtection="0">
      <alignment vertical="center"/>
    </xf>
    <xf numFmtId="0" fontId="164" fillId="33" borderId="0" applyNumberFormat="0" applyBorder="0" applyAlignment="0" applyProtection="0">
      <alignment vertical="center"/>
    </xf>
    <xf numFmtId="0" fontId="165" fillId="33" borderId="0" applyNumberFormat="0" applyBorder="0" applyAlignment="0" applyProtection="0">
      <alignment vertical="center"/>
    </xf>
    <xf numFmtId="0" fontId="165" fillId="33" borderId="0" applyNumberFormat="0" applyBorder="0" applyAlignment="0" applyProtection="0">
      <alignment vertical="center"/>
    </xf>
    <xf numFmtId="0" fontId="165" fillId="33" borderId="0" applyNumberFormat="0" applyBorder="0" applyAlignment="0" applyProtection="0">
      <alignment vertical="center"/>
    </xf>
    <xf numFmtId="0" fontId="165" fillId="33" borderId="0" applyNumberFormat="0" applyBorder="0" applyAlignment="0" applyProtection="0">
      <alignment vertical="center"/>
    </xf>
    <xf numFmtId="0" fontId="165" fillId="33" borderId="0" applyNumberFormat="0" applyBorder="0" applyAlignment="0" applyProtection="0">
      <alignment vertical="center"/>
    </xf>
    <xf numFmtId="0" fontId="165" fillId="33" borderId="0" applyNumberFormat="0" applyBorder="0" applyAlignment="0" applyProtection="0">
      <alignment vertical="center"/>
    </xf>
    <xf numFmtId="0" fontId="165" fillId="33" borderId="0" applyNumberFormat="0" applyBorder="0" applyAlignment="0" applyProtection="0">
      <alignment vertical="center"/>
    </xf>
    <xf numFmtId="0" fontId="165" fillId="33" borderId="0" applyNumberFormat="0" applyBorder="0" applyAlignment="0" applyProtection="0">
      <alignment vertical="center"/>
    </xf>
    <xf numFmtId="0" fontId="165" fillId="33" borderId="0" applyNumberFormat="0" applyBorder="0" applyAlignment="0" applyProtection="0">
      <alignment vertical="center"/>
    </xf>
    <xf numFmtId="0" fontId="165" fillId="33" borderId="0" applyNumberFormat="0" applyBorder="0" applyAlignment="0" applyProtection="0">
      <alignment vertical="center"/>
    </xf>
    <xf numFmtId="0" fontId="164" fillId="33" borderId="0" applyNumberFormat="0" applyBorder="0" applyAlignment="0" applyProtection="0">
      <alignment vertical="center"/>
    </xf>
    <xf numFmtId="0" fontId="165" fillId="33" borderId="0" applyNumberFormat="0" applyBorder="0" applyAlignment="0" applyProtection="0">
      <alignment vertical="center"/>
    </xf>
    <xf numFmtId="0" fontId="164" fillId="33" borderId="0" applyNumberFormat="0" applyBorder="0" applyAlignment="0" applyProtection="0">
      <alignment vertical="center"/>
    </xf>
    <xf numFmtId="0" fontId="164" fillId="33" borderId="0" applyNumberFormat="0" applyBorder="0" applyAlignment="0" applyProtection="0">
      <alignment vertical="center"/>
    </xf>
    <xf numFmtId="0" fontId="164" fillId="33" borderId="0" applyNumberFormat="0" applyBorder="0" applyAlignment="0" applyProtection="0">
      <alignment vertical="center"/>
    </xf>
    <xf numFmtId="0" fontId="164" fillId="33" borderId="0" applyNumberFormat="0" applyBorder="0" applyAlignment="0" applyProtection="0">
      <alignment vertical="center"/>
    </xf>
    <xf numFmtId="0" fontId="164" fillId="33" borderId="0" applyNumberFormat="0" applyBorder="0" applyAlignment="0" applyProtection="0">
      <alignment vertical="center"/>
    </xf>
    <xf numFmtId="0" fontId="164" fillId="33" borderId="0" applyNumberFormat="0" applyBorder="0" applyAlignment="0" applyProtection="0">
      <alignment vertical="center"/>
    </xf>
    <xf numFmtId="0" fontId="164" fillId="33" borderId="0" applyNumberFormat="0" applyBorder="0" applyAlignment="0" applyProtection="0">
      <alignment vertical="center"/>
    </xf>
    <xf numFmtId="0" fontId="164" fillId="34" borderId="0" applyNumberFormat="0" applyBorder="0" applyAlignment="0" applyProtection="0">
      <alignment vertical="center"/>
    </xf>
    <xf numFmtId="0" fontId="164" fillId="34" borderId="0" applyNumberFormat="0" applyBorder="0" applyAlignment="0" applyProtection="0">
      <alignment vertical="center"/>
    </xf>
    <xf numFmtId="0" fontId="164" fillId="34" borderId="0" applyNumberFormat="0" applyBorder="0" applyAlignment="0" applyProtection="0">
      <alignment vertical="center"/>
    </xf>
    <xf numFmtId="0" fontId="164" fillId="34" borderId="0" applyNumberFormat="0" applyBorder="0" applyAlignment="0" applyProtection="0">
      <alignment vertical="center"/>
    </xf>
    <xf numFmtId="0" fontId="164" fillId="34" borderId="0" applyNumberFormat="0" applyBorder="0" applyAlignment="0" applyProtection="0">
      <alignment vertical="center"/>
    </xf>
    <xf numFmtId="0" fontId="164" fillId="34" borderId="0" applyNumberFormat="0" applyBorder="0" applyAlignment="0" applyProtection="0">
      <alignment vertical="center"/>
    </xf>
    <xf numFmtId="0" fontId="164" fillId="34" borderId="0" applyNumberFormat="0" applyBorder="0" applyAlignment="0" applyProtection="0">
      <alignment vertical="center"/>
    </xf>
    <xf numFmtId="0" fontId="164" fillId="34" borderId="0" applyNumberFormat="0" applyBorder="0" applyAlignment="0" applyProtection="0">
      <alignment vertical="center"/>
    </xf>
    <xf numFmtId="0" fontId="164" fillId="34" borderId="0" applyNumberFormat="0" applyBorder="0" applyAlignment="0" applyProtection="0">
      <alignment vertical="center"/>
    </xf>
    <xf numFmtId="0" fontId="164" fillId="34" borderId="0" applyNumberFormat="0" applyBorder="0" applyAlignment="0" applyProtection="0">
      <alignment vertical="center"/>
    </xf>
    <xf numFmtId="0" fontId="164" fillId="34" borderId="0" applyNumberFormat="0" applyBorder="0" applyAlignment="0" applyProtection="0">
      <alignment vertical="center"/>
    </xf>
    <xf numFmtId="0" fontId="165" fillId="34" borderId="0" applyNumberFormat="0" applyBorder="0" applyAlignment="0" applyProtection="0">
      <alignment vertical="center"/>
    </xf>
    <xf numFmtId="0" fontId="165" fillId="34" borderId="0" applyNumberFormat="0" applyBorder="0" applyAlignment="0" applyProtection="0">
      <alignment vertical="center"/>
    </xf>
    <xf numFmtId="0" fontId="165" fillId="34" borderId="0" applyNumberFormat="0" applyBorder="0" applyAlignment="0" applyProtection="0">
      <alignment vertical="center"/>
    </xf>
    <xf numFmtId="0" fontId="165" fillId="34" borderId="0" applyNumberFormat="0" applyBorder="0" applyAlignment="0" applyProtection="0">
      <alignment vertical="center"/>
    </xf>
    <xf numFmtId="0" fontId="165" fillId="34" borderId="0" applyNumberFormat="0" applyBorder="0" applyAlignment="0" applyProtection="0">
      <alignment vertical="center"/>
    </xf>
    <xf numFmtId="0" fontId="165" fillId="34" borderId="0" applyNumberFormat="0" applyBorder="0" applyAlignment="0" applyProtection="0">
      <alignment vertical="center"/>
    </xf>
    <xf numFmtId="0" fontId="165" fillId="34" borderId="0" applyNumberFormat="0" applyBorder="0" applyAlignment="0" applyProtection="0">
      <alignment vertical="center"/>
    </xf>
    <xf numFmtId="0" fontId="165" fillId="34" borderId="0" applyNumberFormat="0" applyBorder="0" applyAlignment="0" applyProtection="0">
      <alignment vertical="center"/>
    </xf>
    <xf numFmtId="0" fontId="165" fillId="34" borderId="0" applyNumberFormat="0" applyBorder="0" applyAlignment="0" applyProtection="0">
      <alignment vertical="center"/>
    </xf>
    <xf numFmtId="0" fontId="165" fillId="34" borderId="0" applyNumberFormat="0" applyBorder="0" applyAlignment="0" applyProtection="0">
      <alignment vertical="center"/>
    </xf>
    <xf numFmtId="0" fontId="164" fillId="34" borderId="0" applyNumberFormat="0" applyBorder="0" applyAlignment="0" applyProtection="0">
      <alignment vertical="center"/>
    </xf>
    <xf numFmtId="0" fontId="165" fillId="34" borderId="0" applyNumberFormat="0" applyBorder="0" applyAlignment="0" applyProtection="0">
      <alignment vertical="center"/>
    </xf>
    <xf numFmtId="0" fontId="164" fillId="34" borderId="0" applyNumberFormat="0" applyBorder="0" applyAlignment="0" applyProtection="0">
      <alignment vertical="center"/>
    </xf>
    <xf numFmtId="0" fontId="164" fillId="34" borderId="0" applyNumberFormat="0" applyBorder="0" applyAlignment="0" applyProtection="0">
      <alignment vertical="center"/>
    </xf>
    <xf numFmtId="0" fontId="164" fillId="34" borderId="0" applyNumberFormat="0" applyBorder="0" applyAlignment="0" applyProtection="0">
      <alignment vertical="center"/>
    </xf>
    <xf numFmtId="0" fontId="164" fillId="34" borderId="0" applyNumberFormat="0" applyBorder="0" applyAlignment="0" applyProtection="0">
      <alignment vertical="center"/>
    </xf>
    <xf numFmtId="0" fontId="164" fillId="34" borderId="0" applyNumberFormat="0" applyBorder="0" applyAlignment="0" applyProtection="0">
      <alignment vertical="center"/>
    </xf>
    <xf numFmtId="0" fontId="164" fillId="34" borderId="0" applyNumberFormat="0" applyBorder="0" applyAlignment="0" applyProtection="0">
      <alignment vertical="center"/>
    </xf>
    <xf numFmtId="0" fontId="164" fillId="34" borderId="0" applyNumberFormat="0" applyBorder="0" applyAlignment="0" applyProtection="0">
      <alignment vertical="center"/>
    </xf>
    <xf numFmtId="0" fontId="164" fillId="35" borderId="0" applyNumberFormat="0" applyBorder="0" applyAlignment="0" applyProtection="0">
      <alignment vertical="center"/>
    </xf>
    <xf numFmtId="0" fontId="164" fillId="35" borderId="0" applyNumberFormat="0" applyBorder="0" applyAlignment="0" applyProtection="0">
      <alignment vertical="center"/>
    </xf>
    <xf numFmtId="0" fontId="164" fillId="35" borderId="0" applyNumberFormat="0" applyBorder="0" applyAlignment="0" applyProtection="0">
      <alignment vertical="center"/>
    </xf>
    <xf numFmtId="0" fontId="164" fillId="35" borderId="0" applyNumberFormat="0" applyBorder="0" applyAlignment="0" applyProtection="0">
      <alignment vertical="center"/>
    </xf>
    <xf numFmtId="0" fontId="164" fillId="35" borderId="0" applyNumberFormat="0" applyBorder="0" applyAlignment="0" applyProtection="0">
      <alignment vertical="center"/>
    </xf>
    <xf numFmtId="0" fontId="164" fillId="35" borderId="0" applyNumberFormat="0" applyBorder="0" applyAlignment="0" applyProtection="0">
      <alignment vertical="center"/>
    </xf>
    <xf numFmtId="0" fontId="164" fillId="35" borderId="0" applyNumberFormat="0" applyBorder="0" applyAlignment="0" applyProtection="0">
      <alignment vertical="center"/>
    </xf>
    <xf numFmtId="0" fontId="164" fillId="35" borderId="0" applyNumberFormat="0" applyBorder="0" applyAlignment="0" applyProtection="0">
      <alignment vertical="center"/>
    </xf>
    <xf numFmtId="0" fontId="164" fillId="35" borderId="0" applyNumberFormat="0" applyBorder="0" applyAlignment="0" applyProtection="0">
      <alignment vertical="center"/>
    </xf>
    <xf numFmtId="0" fontId="164" fillId="35" borderId="0" applyNumberFormat="0" applyBorder="0" applyAlignment="0" applyProtection="0">
      <alignment vertical="center"/>
    </xf>
    <xf numFmtId="0" fontId="164" fillId="35" borderId="0" applyNumberFormat="0" applyBorder="0" applyAlignment="0" applyProtection="0">
      <alignment vertical="center"/>
    </xf>
    <xf numFmtId="0" fontId="165" fillId="35" borderId="0" applyNumberFormat="0" applyBorder="0" applyAlignment="0" applyProtection="0">
      <alignment vertical="center"/>
    </xf>
    <xf numFmtId="0" fontId="165" fillId="35" borderId="0" applyNumberFormat="0" applyBorder="0" applyAlignment="0" applyProtection="0">
      <alignment vertical="center"/>
    </xf>
    <xf numFmtId="0" fontId="165" fillId="35" borderId="0" applyNumberFormat="0" applyBorder="0" applyAlignment="0" applyProtection="0">
      <alignment vertical="center"/>
    </xf>
    <xf numFmtId="0" fontId="165" fillId="35" borderId="0" applyNumberFormat="0" applyBorder="0" applyAlignment="0" applyProtection="0">
      <alignment vertical="center"/>
    </xf>
    <xf numFmtId="0" fontId="165" fillId="35" borderId="0" applyNumberFormat="0" applyBorder="0" applyAlignment="0" applyProtection="0">
      <alignment vertical="center"/>
    </xf>
    <xf numFmtId="0" fontId="165" fillId="35" borderId="0" applyNumberFormat="0" applyBorder="0" applyAlignment="0" applyProtection="0">
      <alignment vertical="center"/>
    </xf>
    <xf numFmtId="0" fontId="165" fillId="35" borderId="0" applyNumberFormat="0" applyBorder="0" applyAlignment="0" applyProtection="0">
      <alignment vertical="center"/>
    </xf>
    <xf numFmtId="0" fontId="165" fillId="35" borderId="0" applyNumberFormat="0" applyBorder="0" applyAlignment="0" applyProtection="0">
      <alignment vertical="center"/>
    </xf>
    <xf numFmtId="0" fontId="165" fillId="35" borderId="0" applyNumberFormat="0" applyBorder="0" applyAlignment="0" applyProtection="0">
      <alignment vertical="center"/>
    </xf>
    <xf numFmtId="0" fontId="165" fillId="35" borderId="0" applyNumberFormat="0" applyBorder="0" applyAlignment="0" applyProtection="0">
      <alignment vertical="center"/>
    </xf>
    <xf numFmtId="0" fontId="164" fillId="35" borderId="0" applyNumberFormat="0" applyBorder="0" applyAlignment="0" applyProtection="0">
      <alignment vertical="center"/>
    </xf>
    <xf numFmtId="0" fontId="165" fillId="35" borderId="0" applyNumberFormat="0" applyBorder="0" applyAlignment="0" applyProtection="0">
      <alignment vertical="center"/>
    </xf>
    <xf numFmtId="0" fontId="164" fillId="35" borderId="0" applyNumberFormat="0" applyBorder="0" applyAlignment="0" applyProtection="0">
      <alignment vertical="center"/>
    </xf>
    <xf numFmtId="0" fontId="164" fillId="35" borderId="0" applyNumberFormat="0" applyBorder="0" applyAlignment="0" applyProtection="0">
      <alignment vertical="center"/>
    </xf>
    <xf numFmtId="0" fontId="164" fillId="35" borderId="0" applyNumberFormat="0" applyBorder="0" applyAlignment="0" applyProtection="0">
      <alignment vertical="center"/>
    </xf>
    <xf numFmtId="0" fontId="164" fillId="35" borderId="0" applyNumberFormat="0" applyBorder="0" applyAlignment="0" applyProtection="0">
      <alignment vertical="center"/>
    </xf>
    <xf numFmtId="0" fontId="164" fillId="35" borderId="0" applyNumberFormat="0" applyBorder="0" applyAlignment="0" applyProtection="0">
      <alignment vertical="center"/>
    </xf>
    <xf numFmtId="0" fontId="164" fillId="35" borderId="0" applyNumberFormat="0" applyBorder="0" applyAlignment="0" applyProtection="0">
      <alignment vertical="center"/>
    </xf>
    <xf numFmtId="0" fontId="164" fillId="35" borderId="0" applyNumberFormat="0" applyBorder="0" applyAlignment="0" applyProtection="0">
      <alignment vertical="center"/>
    </xf>
    <xf numFmtId="0" fontId="164" fillId="36" borderId="0" applyNumberFormat="0" applyBorder="0" applyAlignment="0" applyProtection="0">
      <alignment vertical="center"/>
    </xf>
    <xf numFmtId="0" fontId="164" fillId="36" borderId="0" applyNumberFormat="0" applyBorder="0" applyAlignment="0" applyProtection="0">
      <alignment vertical="center"/>
    </xf>
    <xf numFmtId="0" fontId="164" fillId="36" borderId="0" applyNumberFormat="0" applyBorder="0" applyAlignment="0" applyProtection="0">
      <alignment vertical="center"/>
    </xf>
    <xf numFmtId="0" fontId="164" fillId="36" borderId="0" applyNumberFormat="0" applyBorder="0" applyAlignment="0" applyProtection="0">
      <alignment vertical="center"/>
    </xf>
    <xf numFmtId="0" fontId="164" fillId="36" borderId="0" applyNumberFormat="0" applyBorder="0" applyAlignment="0" applyProtection="0">
      <alignment vertical="center"/>
    </xf>
    <xf numFmtId="0" fontId="164" fillId="36" borderId="0" applyNumberFormat="0" applyBorder="0" applyAlignment="0" applyProtection="0">
      <alignment vertical="center"/>
    </xf>
    <xf numFmtId="0" fontId="164" fillId="36" borderId="0" applyNumberFormat="0" applyBorder="0" applyAlignment="0" applyProtection="0">
      <alignment vertical="center"/>
    </xf>
    <xf numFmtId="0" fontId="164" fillId="36" borderId="0" applyNumberFormat="0" applyBorder="0" applyAlignment="0" applyProtection="0">
      <alignment vertical="center"/>
    </xf>
    <xf numFmtId="0" fontId="164" fillId="36" borderId="0" applyNumberFormat="0" applyBorder="0" applyAlignment="0" applyProtection="0">
      <alignment vertical="center"/>
    </xf>
    <xf numFmtId="0" fontId="164" fillId="36" borderId="0" applyNumberFormat="0" applyBorder="0" applyAlignment="0" applyProtection="0">
      <alignment vertical="center"/>
    </xf>
    <xf numFmtId="0" fontId="164" fillId="36" borderId="0" applyNumberFormat="0" applyBorder="0" applyAlignment="0" applyProtection="0">
      <alignment vertical="center"/>
    </xf>
    <xf numFmtId="0" fontId="165" fillId="36" borderId="0" applyNumberFormat="0" applyBorder="0" applyAlignment="0" applyProtection="0">
      <alignment vertical="center"/>
    </xf>
    <xf numFmtId="0" fontId="165" fillId="36" borderId="0" applyNumberFormat="0" applyBorder="0" applyAlignment="0" applyProtection="0">
      <alignment vertical="center"/>
    </xf>
    <xf numFmtId="0" fontId="165" fillId="36" borderId="0" applyNumberFormat="0" applyBorder="0" applyAlignment="0" applyProtection="0">
      <alignment vertical="center"/>
    </xf>
    <xf numFmtId="0" fontId="165" fillId="36" borderId="0" applyNumberFormat="0" applyBorder="0" applyAlignment="0" applyProtection="0">
      <alignment vertical="center"/>
    </xf>
    <xf numFmtId="0" fontId="165" fillId="36" borderId="0" applyNumberFormat="0" applyBorder="0" applyAlignment="0" applyProtection="0">
      <alignment vertical="center"/>
    </xf>
    <xf numFmtId="0" fontId="165" fillId="36" borderId="0" applyNumberFormat="0" applyBorder="0" applyAlignment="0" applyProtection="0">
      <alignment vertical="center"/>
    </xf>
    <xf numFmtId="0" fontId="165" fillId="36" borderId="0" applyNumberFormat="0" applyBorder="0" applyAlignment="0" applyProtection="0">
      <alignment vertical="center"/>
    </xf>
    <xf numFmtId="0" fontId="165" fillId="36" borderId="0" applyNumberFormat="0" applyBorder="0" applyAlignment="0" applyProtection="0">
      <alignment vertical="center"/>
    </xf>
    <xf numFmtId="0" fontId="165" fillId="36" borderId="0" applyNumberFormat="0" applyBorder="0" applyAlignment="0" applyProtection="0">
      <alignment vertical="center"/>
    </xf>
    <xf numFmtId="0" fontId="165" fillId="36" borderId="0" applyNumberFormat="0" applyBorder="0" applyAlignment="0" applyProtection="0">
      <alignment vertical="center"/>
    </xf>
    <xf numFmtId="0" fontId="164" fillId="36" borderId="0" applyNumberFormat="0" applyBorder="0" applyAlignment="0" applyProtection="0">
      <alignment vertical="center"/>
    </xf>
    <xf numFmtId="0" fontId="165" fillId="36" borderId="0" applyNumberFormat="0" applyBorder="0" applyAlignment="0" applyProtection="0">
      <alignment vertical="center"/>
    </xf>
    <xf numFmtId="0" fontId="164" fillId="36" borderId="0" applyNumberFormat="0" applyBorder="0" applyAlignment="0" applyProtection="0">
      <alignment vertical="center"/>
    </xf>
    <xf numFmtId="0" fontId="164" fillId="36" borderId="0" applyNumberFormat="0" applyBorder="0" applyAlignment="0" applyProtection="0">
      <alignment vertical="center"/>
    </xf>
    <xf numFmtId="0" fontId="164" fillId="36" borderId="0" applyNumberFormat="0" applyBorder="0" applyAlignment="0" applyProtection="0">
      <alignment vertical="center"/>
    </xf>
    <xf numFmtId="0" fontId="164" fillId="36" borderId="0" applyNumberFormat="0" applyBorder="0" applyAlignment="0" applyProtection="0">
      <alignment vertical="center"/>
    </xf>
    <xf numFmtId="0" fontId="164" fillId="36" borderId="0" applyNumberFormat="0" applyBorder="0" applyAlignment="0" applyProtection="0">
      <alignment vertical="center"/>
    </xf>
    <xf numFmtId="0" fontId="164" fillId="36" borderId="0" applyNumberFormat="0" applyBorder="0" applyAlignment="0" applyProtection="0">
      <alignment vertical="center"/>
    </xf>
    <xf numFmtId="0" fontId="164" fillId="36" borderId="0" applyNumberFormat="0" applyBorder="0" applyAlignment="0" applyProtection="0">
      <alignment vertical="center"/>
    </xf>
    <xf numFmtId="0" fontId="164" fillId="37" borderId="0" applyNumberFormat="0" applyBorder="0" applyAlignment="0" applyProtection="0">
      <alignment vertical="center"/>
    </xf>
    <xf numFmtId="0" fontId="164" fillId="37" borderId="0" applyNumberFormat="0" applyBorder="0" applyAlignment="0" applyProtection="0">
      <alignment vertical="center"/>
    </xf>
    <xf numFmtId="0" fontId="164" fillId="37" borderId="0" applyNumberFormat="0" applyBorder="0" applyAlignment="0" applyProtection="0">
      <alignment vertical="center"/>
    </xf>
    <xf numFmtId="0" fontId="164" fillId="37" borderId="0" applyNumberFormat="0" applyBorder="0" applyAlignment="0" applyProtection="0">
      <alignment vertical="center"/>
    </xf>
    <xf numFmtId="0" fontId="164" fillId="37" borderId="0" applyNumberFormat="0" applyBorder="0" applyAlignment="0" applyProtection="0">
      <alignment vertical="center"/>
    </xf>
    <xf numFmtId="0" fontId="164" fillId="37" borderId="0" applyNumberFormat="0" applyBorder="0" applyAlignment="0" applyProtection="0">
      <alignment vertical="center"/>
    </xf>
    <xf numFmtId="0" fontId="164" fillId="37" borderId="0" applyNumberFormat="0" applyBorder="0" applyAlignment="0" applyProtection="0">
      <alignment vertical="center"/>
    </xf>
    <xf numFmtId="0" fontId="164" fillId="37" borderId="0" applyNumberFormat="0" applyBorder="0" applyAlignment="0" applyProtection="0">
      <alignment vertical="center"/>
    </xf>
    <xf numFmtId="0" fontId="164" fillId="37" borderId="0" applyNumberFormat="0" applyBorder="0" applyAlignment="0" applyProtection="0">
      <alignment vertical="center"/>
    </xf>
    <xf numFmtId="0" fontId="164" fillId="37" borderId="0" applyNumberFormat="0" applyBorder="0" applyAlignment="0" applyProtection="0">
      <alignment vertical="center"/>
    </xf>
    <xf numFmtId="0" fontId="164" fillId="37" borderId="0" applyNumberFormat="0" applyBorder="0" applyAlignment="0" applyProtection="0">
      <alignment vertical="center"/>
    </xf>
    <xf numFmtId="0" fontId="165" fillId="37" borderId="0" applyNumberFormat="0" applyBorder="0" applyAlignment="0" applyProtection="0">
      <alignment vertical="center"/>
    </xf>
    <xf numFmtId="0" fontId="165" fillId="37" borderId="0" applyNumberFormat="0" applyBorder="0" applyAlignment="0" applyProtection="0">
      <alignment vertical="center"/>
    </xf>
    <xf numFmtId="0" fontId="165" fillId="37" borderId="0" applyNumberFormat="0" applyBorder="0" applyAlignment="0" applyProtection="0">
      <alignment vertical="center"/>
    </xf>
    <xf numFmtId="0" fontId="165" fillId="37" borderId="0" applyNumberFormat="0" applyBorder="0" applyAlignment="0" applyProtection="0">
      <alignment vertical="center"/>
    </xf>
    <xf numFmtId="0" fontId="165" fillId="37" borderId="0" applyNumberFormat="0" applyBorder="0" applyAlignment="0" applyProtection="0">
      <alignment vertical="center"/>
    </xf>
    <xf numFmtId="0" fontId="165" fillId="37" borderId="0" applyNumberFormat="0" applyBorder="0" applyAlignment="0" applyProtection="0">
      <alignment vertical="center"/>
    </xf>
    <xf numFmtId="0" fontId="165" fillId="37" borderId="0" applyNumberFormat="0" applyBorder="0" applyAlignment="0" applyProtection="0">
      <alignment vertical="center"/>
    </xf>
    <xf numFmtId="0" fontId="165" fillId="37" borderId="0" applyNumberFormat="0" applyBorder="0" applyAlignment="0" applyProtection="0">
      <alignment vertical="center"/>
    </xf>
    <xf numFmtId="0" fontId="165" fillId="37" borderId="0" applyNumberFormat="0" applyBorder="0" applyAlignment="0" applyProtection="0">
      <alignment vertical="center"/>
    </xf>
    <xf numFmtId="0" fontId="165" fillId="37" borderId="0" applyNumberFormat="0" applyBorder="0" applyAlignment="0" applyProtection="0">
      <alignment vertical="center"/>
    </xf>
    <xf numFmtId="0" fontId="164" fillId="37" borderId="0" applyNumberFormat="0" applyBorder="0" applyAlignment="0" applyProtection="0">
      <alignment vertical="center"/>
    </xf>
    <xf numFmtId="0" fontId="165" fillId="37" borderId="0" applyNumberFormat="0" applyBorder="0" applyAlignment="0" applyProtection="0">
      <alignment vertical="center"/>
    </xf>
    <xf numFmtId="0" fontId="164" fillId="37" borderId="0" applyNumberFormat="0" applyBorder="0" applyAlignment="0" applyProtection="0">
      <alignment vertical="center"/>
    </xf>
    <xf numFmtId="0" fontId="164" fillId="37" borderId="0" applyNumberFormat="0" applyBorder="0" applyAlignment="0" applyProtection="0">
      <alignment vertical="center"/>
    </xf>
    <xf numFmtId="0" fontId="164" fillId="37" borderId="0" applyNumberFormat="0" applyBorder="0" applyAlignment="0" applyProtection="0">
      <alignment vertical="center"/>
    </xf>
    <xf numFmtId="0" fontId="164" fillId="37" borderId="0" applyNumberFormat="0" applyBorder="0" applyAlignment="0" applyProtection="0">
      <alignment vertical="center"/>
    </xf>
    <xf numFmtId="0" fontId="164" fillId="37" borderId="0" applyNumberFormat="0" applyBorder="0" applyAlignment="0" applyProtection="0">
      <alignment vertical="center"/>
    </xf>
    <xf numFmtId="0" fontId="164" fillId="37" borderId="0" applyNumberFormat="0" applyBorder="0" applyAlignment="0" applyProtection="0">
      <alignment vertical="center"/>
    </xf>
    <xf numFmtId="0" fontId="164" fillId="37" borderId="0" applyNumberFormat="0" applyBorder="0" applyAlignment="0" applyProtection="0">
      <alignment vertical="center"/>
    </xf>
    <xf numFmtId="197" fontId="96" fillId="4" borderId="0">
      <alignment vertical="center"/>
    </xf>
    <xf numFmtId="0" fontId="166" fillId="0" borderId="0" applyNumberFormat="0" applyFill="0" applyBorder="0" applyAlignment="0" applyProtection="0">
      <alignment vertical="center"/>
    </xf>
    <xf numFmtId="0" fontId="166" fillId="0" borderId="0" applyNumberFormat="0" applyFill="0" applyBorder="0" applyAlignment="0" applyProtection="0">
      <alignment vertical="center"/>
    </xf>
    <xf numFmtId="0" fontId="166" fillId="0" borderId="0" applyNumberFormat="0" applyFill="0" applyBorder="0" applyAlignment="0" applyProtection="0">
      <alignment vertical="center"/>
    </xf>
    <xf numFmtId="0" fontId="166" fillId="0" borderId="0" applyNumberFormat="0" applyFill="0" applyBorder="0" applyAlignment="0" applyProtection="0">
      <alignment vertical="center"/>
    </xf>
    <xf numFmtId="0" fontId="166" fillId="0" borderId="0" applyNumberFormat="0" applyFill="0" applyBorder="0" applyAlignment="0" applyProtection="0">
      <alignment vertical="center"/>
    </xf>
    <xf numFmtId="0" fontId="166" fillId="0" borderId="0" applyNumberFormat="0" applyFill="0" applyBorder="0" applyAlignment="0" applyProtection="0">
      <alignment vertical="center"/>
    </xf>
    <xf numFmtId="0" fontId="166" fillId="0" borderId="0" applyNumberFormat="0" applyFill="0" applyBorder="0" applyAlignment="0" applyProtection="0">
      <alignment vertical="center"/>
    </xf>
    <xf numFmtId="0" fontId="166" fillId="0" borderId="0" applyNumberFormat="0" applyFill="0" applyBorder="0" applyAlignment="0" applyProtection="0">
      <alignment vertical="center"/>
    </xf>
    <xf numFmtId="0" fontId="166" fillId="0" borderId="0" applyNumberFormat="0" applyFill="0" applyBorder="0" applyAlignment="0" applyProtection="0">
      <alignment vertical="center"/>
    </xf>
    <xf numFmtId="0" fontId="166" fillId="0" borderId="0" applyNumberFormat="0" applyFill="0" applyBorder="0" applyAlignment="0" applyProtection="0">
      <alignment vertical="center"/>
    </xf>
    <xf numFmtId="0" fontId="166" fillId="0" borderId="0" applyNumberFormat="0" applyFill="0" applyBorder="0" applyAlignment="0" applyProtection="0">
      <alignment vertical="center"/>
    </xf>
    <xf numFmtId="0" fontId="167" fillId="0" borderId="0" applyNumberFormat="0" applyFill="0" applyBorder="0" applyAlignment="0" applyProtection="0">
      <alignment vertical="center"/>
    </xf>
    <xf numFmtId="0" fontId="167" fillId="0" borderId="0" applyNumberFormat="0" applyFill="0" applyBorder="0" applyAlignment="0" applyProtection="0">
      <alignment vertical="center"/>
    </xf>
    <xf numFmtId="0" fontId="167" fillId="0" borderId="0" applyNumberFormat="0" applyFill="0" applyBorder="0" applyAlignment="0" applyProtection="0">
      <alignment vertical="center"/>
    </xf>
    <xf numFmtId="0" fontId="167" fillId="0" borderId="0" applyNumberFormat="0" applyFill="0" applyBorder="0" applyAlignment="0" applyProtection="0">
      <alignment vertical="center"/>
    </xf>
    <xf numFmtId="0" fontId="167" fillId="0" borderId="0" applyNumberFormat="0" applyFill="0" applyBorder="0" applyAlignment="0" applyProtection="0">
      <alignment vertical="center"/>
    </xf>
    <xf numFmtId="0" fontId="167" fillId="0" borderId="0" applyNumberFormat="0" applyFill="0" applyBorder="0" applyAlignment="0" applyProtection="0">
      <alignment vertical="center"/>
    </xf>
    <xf numFmtId="0" fontId="167" fillId="0" borderId="0" applyNumberFormat="0" applyFill="0" applyBorder="0" applyAlignment="0" applyProtection="0">
      <alignment vertical="center"/>
    </xf>
    <xf numFmtId="0" fontId="167" fillId="0" borderId="0" applyNumberFormat="0" applyFill="0" applyBorder="0" applyAlignment="0" applyProtection="0">
      <alignment vertical="center"/>
    </xf>
    <xf numFmtId="0" fontId="167" fillId="0" borderId="0" applyNumberFormat="0" applyFill="0" applyBorder="0" applyAlignment="0" applyProtection="0">
      <alignment vertical="center"/>
    </xf>
    <xf numFmtId="0" fontId="167" fillId="0" borderId="0" applyNumberFormat="0" applyFill="0" applyBorder="0" applyAlignment="0" applyProtection="0">
      <alignment vertical="center"/>
    </xf>
    <xf numFmtId="0" fontId="166" fillId="0" borderId="0" applyNumberFormat="0" applyFill="0" applyBorder="0" applyAlignment="0" applyProtection="0">
      <alignment vertical="center"/>
    </xf>
    <xf numFmtId="0" fontId="167" fillId="0" borderId="0" applyNumberFormat="0" applyFill="0" applyBorder="0" applyAlignment="0" applyProtection="0">
      <alignment vertical="center"/>
    </xf>
    <xf numFmtId="0" fontId="166" fillId="0" borderId="0" applyNumberFormat="0" applyFill="0" applyBorder="0" applyAlignment="0" applyProtection="0">
      <alignment vertical="center"/>
    </xf>
    <xf numFmtId="0" fontId="166" fillId="0" borderId="0" applyNumberFormat="0" applyFill="0" applyBorder="0" applyAlignment="0" applyProtection="0">
      <alignment vertical="center"/>
    </xf>
    <xf numFmtId="0" fontId="166" fillId="0" borderId="0" applyNumberFormat="0" applyFill="0" applyBorder="0" applyAlignment="0" applyProtection="0">
      <alignment vertical="center"/>
    </xf>
    <xf numFmtId="0" fontId="166" fillId="0" borderId="0" applyNumberFormat="0" applyFill="0" applyBorder="0" applyAlignment="0" applyProtection="0">
      <alignment vertical="center"/>
    </xf>
    <xf numFmtId="0" fontId="166" fillId="0" borderId="0" applyNumberFormat="0" applyFill="0" applyBorder="0" applyAlignment="0" applyProtection="0">
      <alignment vertical="center"/>
    </xf>
    <xf numFmtId="0" fontId="166" fillId="0" borderId="0" applyNumberFormat="0" applyFill="0" applyBorder="0" applyAlignment="0" applyProtection="0">
      <alignment vertical="center"/>
    </xf>
    <xf numFmtId="0" fontId="166" fillId="0" borderId="0" applyNumberFormat="0" applyFill="0" applyBorder="0" applyAlignment="0" applyProtection="0">
      <alignment vertical="center"/>
    </xf>
    <xf numFmtId="0" fontId="168" fillId="38" borderId="97" applyNumberFormat="0" applyAlignment="0" applyProtection="0">
      <alignment vertical="center"/>
    </xf>
    <xf numFmtId="0" fontId="168" fillId="38" borderId="97" applyNumberFormat="0" applyAlignment="0" applyProtection="0">
      <alignment vertical="center"/>
    </xf>
    <xf numFmtId="0" fontId="168" fillId="38" borderId="97" applyNumberFormat="0" applyAlignment="0" applyProtection="0">
      <alignment vertical="center"/>
    </xf>
    <xf numFmtId="0" fontId="168" fillId="38" borderId="97" applyNumberFormat="0" applyAlignment="0" applyProtection="0">
      <alignment vertical="center"/>
    </xf>
    <xf numFmtId="0" fontId="168" fillId="38" borderId="97" applyNumberFormat="0" applyAlignment="0" applyProtection="0">
      <alignment vertical="center"/>
    </xf>
    <xf numFmtId="0" fontId="168" fillId="38" borderId="97" applyNumberFormat="0" applyAlignment="0" applyProtection="0">
      <alignment vertical="center"/>
    </xf>
    <xf numFmtId="0" fontId="168" fillId="38" borderId="97" applyNumberFormat="0" applyAlignment="0" applyProtection="0">
      <alignment vertical="center"/>
    </xf>
    <xf numFmtId="0" fontId="168" fillId="38" borderId="97" applyNumberFormat="0" applyAlignment="0" applyProtection="0">
      <alignment vertical="center"/>
    </xf>
    <xf numFmtId="0" fontId="168" fillId="38" borderId="97" applyNumberFormat="0" applyAlignment="0" applyProtection="0">
      <alignment vertical="center"/>
    </xf>
    <xf numFmtId="0" fontId="168" fillId="38" borderId="97" applyNumberFormat="0" applyAlignment="0" applyProtection="0">
      <alignment vertical="center"/>
    </xf>
    <xf numFmtId="0" fontId="168" fillId="38" borderId="97" applyNumberFormat="0" applyAlignment="0" applyProtection="0">
      <alignment vertical="center"/>
    </xf>
    <xf numFmtId="0" fontId="169" fillId="38" borderId="97" applyNumberFormat="0" applyAlignment="0" applyProtection="0">
      <alignment vertical="center"/>
    </xf>
    <xf numFmtId="0" fontId="169" fillId="38" borderId="97" applyNumberFormat="0" applyAlignment="0" applyProtection="0">
      <alignment vertical="center"/>
    </xf>
    <xf numFmtId="0" fontId="169" fillId="38" borderId="97" applyNumberFormat="0" applyAlignment="0" applyProtection="0">
      <alignment vertical="center"/>
    </xf>
    <xf numFmtId="0" fontId="169" fillId="38" borderId="97" applyNumberFormat="0" applyAlignment="0" applyProtection="0">
      <alignment vertical="center"/>
    </xf>
    <xf numFmtId="0" fontId="169" fillId="38" borderId="97" applyNumberFormat="0" applyAlignment="0" applyProtection="0">
      <alignment vertical="center"/>
    </xf>
    <xf numFmtId="0" fontId="169" fillId="38" borderId="97" applyNumberFormat="0" applyAlignment="0" applyProtection="0">
      <alignment vertical="center"/>
    </xf>
    <xf numFmtId="0" fontId="169" fillId="38" borderId="97" applyNumberFormat="0" applyAlignment="0" applyProtection="0">
      <alignment vertical="center"/>
    </xf>
    <xf numFmtId="0" fontId="169" fillId="38" borderId="97" applyNumberFormat="0" applyAlignment="0" applyProtection="0">
      <alignment vertical="center"/>
    </xf>
    <xf numFmtId="0" fontId="169" fillId="38" borderId="97" applyNumberFormat="0" applyAlignment="0" applyProtection="0">
      <alignment vertical="center"/>
    </xf>
    <xf numFmtId="0" fontId="169" fillId="38" borderId="97" applyNumberFormat="0" applyAlignment="0" applyProtection="0">
      <alignment vertical="center"/>
    </xf>
    <xf numFmtId="0" fontId="168" fillId="38" borderId="97" applyNumberFormat="0" applyAlignment="0" applyProtection="0">
      <alignment vertical="center"/>
    </xf>
    <xf numFmtId="0" fontId="169" fillId="38" borderId="97" applyNumberFormat="0" applyAlignment="0" applyProtection="0">
      <alignment vertical="center"/>
    </xf>
    <xf numFmtId="0" fontId="168" fillId="38" borderId="97" applyNumberFormat="0" applyAlignment="0" applyProtection="0">
      <alignment vertical="center"/>
    </xf>
    <xf numFmtId="0" fontId="168" fillId="38" borderId="97" applyNumberFormat="0" applyAlignment="0" applyProtection="0">
      <alignment vertical="center"/>
    </xf>
    <xf numFmtId="0" fontId="168" fillId="38" borderId="97" applyNumberFormat="0" applyAlignment="0" applyProtection="0">
      <alignment vertical="center"/>
    </xf>
    <xf numFmtId="0" fontId="168" fillId="38" borderId="97" applyNumberFormat="0" applyAlignment="0" applyProtection="0">
      <alignment vertical="center"/>
    </xf>
    <xf numFmtId="0" fontId="168" fillId="38" borderId="97" applyNumberFormat="0" applyAlignment="0" applyProtection="0">
      <alignment vertical="center"/>
    </xf>
    <xf numFmtId="0" fontId="168" fillId="38" borderId="97" applyNumberFormat="0" applyAlignment="0" applyProtection="0">
      <alignment vertical="center"/>
    </xf>
    <xf numFmtId="0" fontId="168" fillId="38" borderId="97" applyNumberFormat="0" applyAlignment="0" applyProtection="0">
      <alignment vertical="center"/>
    </xf>
    <xf numFmtId="213" fontId="50" fillId="0" borderId="0">
      <protection locked="0"/>
    </xf>
    <xf numFmtId="0" fontId="97" fillId="0" borderId="0">
      <protection locked="0"/>
    </xf>
    <xf numFmtId="0" fontId="97" fillId="0" borderId="0">
      <protection locked="0"/>
    </xf>
    <xf numFmtId="214" fontId="93" fillId="0" borderId="0"/>
    <xf numFmtId="214" fontId="93" fillId="0" borderId="0"/>
    <xf numFmtId="214" fontId="93" fillId="0" borderId="0"/>
    <xf numFmtId="214" fontId="93" fillId="0" borderId="0"/>
    <xf numFmtId="214" fontId="93" fillId="0" borderId="0"/>
    <xf numFmtId="214" fontId="93" fillId="0" borderId="0"/>
    <xf numFmtId="214" fontId="93" fillId="0" borderId="0"/>
    <xf numFmtId="214" fontId="93" fillId="0" borderId="0"/>
    <xf numFmtId="214" fontId="93" fillId="0" borderId="0"/>
    <xf numFmtId="214" fontId="93" fillId="0" borderId="0"/>
    <xf numFmtId="214" fontId="93" fillId="0" borderId="0"/>
    <xf numFmtId="0" fontId="98" fillId="0" borderId="0"/>
    <xf numFmtId="199" fontId="8" fillId="0" borderId="3">
      <alignment horizontal="right" vertical="center" shrinkToFit="1"/>
    </xf>
    <xf numFmtId="199" fontId="8" fillId="0" borderId="3">
      <alignment horizontal="right" vertical="center" shrinkToFit="1"/>
    </xf>
    <xf numFmtId="199" fontId="8" fillId="0" borderId="3">
      <alignment horizontal="right" vertical="center" shrinkToFit="1"/>
    </xf>
    <xf numFmtId="199" fontId="8" fillId="0" borderId="3">
      <alignment horizontal="right" vertical="center" shrinkToFit="1"/>
    </xf>
    <xf numFmtId="199" fontId="8" fillId="0" borderId="3">
      <alignment horizontal="right" vertical="center" shrinkToFit="1"/>
    </xf>
    <xf numFmtId="199" fontId="8" fillId="0" borderId="3">
      <alignment horizontal="right" vertical="center" shrinkToFit="1"/>
    </xf>
    <xf numFmtId="199" fontId="8" fillId="0" borderId="3">
      <alignment horizontal="right" vertical="center" shrinkToFit="1"/>
    </xf>
    <xf numFmtId="0" fontId="170" fillId="39" borderId="0" applyNumberFormat="0" applyBorder="0" applyAlignment="0" applyProtection="0">
      <alignment vertical="center"/>
    </xf>
    <xf numFmtId="0" fontId="170" fillId="39" borderId="0" applyNumberFormat="0" applyBorder="0" applyAlignment="0" applyProtection="0">
      <alignment vertical="center"/>
    </xf>
    <xf numFmtId="0" fontId="170" fillId="39" borderId="0" applyNumberFormat="0" applyBorder="0" applyAlignment="0" applyProtection="0">
      <alignment vertical="center"/>
    </xf>
    <xf numFmtId="0" fontId="170" fillId="39" borderId="0" applyNumberFormat="0" applyBorder="0" applyAlignment="0" applyProtection="0">
      <alignment vertical="center"/>
    </xf>
    <xf numFmtId="0" fontId="170" fillId="39" borderId="0" applyNumberFormat="0" applyBorder="0" applyAlignment="0" applyProtection="0">
      <alignment vertical="center"/>
    </xf>
    <xf numFmtId="0" fontId="170" fillId="39" borderId="0" applyNumberFormat="0" applyBorder="0" applyAlignment="0" applyProtection="0">
      <alignment vertical="center"/>
    </xf>
    <xf numFmtId="0" fontId="170" fillId="39" borderId="0" applyNumberFormat="0" applyBorder="0" applyAlignment="0" applyProtection="0">
      <alignment vertical="center"/>
    </xf>
    <xf numFmtId="0" fontId="170" fillId="39" borderId="0" applyNumberFormat="0" applyBorder="0" applyAlignment="0" applyProtection="0">
      <alignment vertical="center"/>
    </xf>
    <xf numFmtId="0" fontId="170" fillId="39" borderId="0" applyNumberFormat="0" applyBorder="0" applyAlignment="0" applyProtection="0">
      <alignment vertical="center"/>
    </xf>
    <xf numFmtId="0" fontId="170" fillId="39" borderId="0" applyNumberFormat="0" applyBorder="0" applyAlignment="0" applyProtection="0">
      <alignment vertical="center"/>
    </xf>
    <xf numFmtId="0" fontId="170" fillId="39" borderId="0" applyNumberFormat="0" applyBorder="0" applyAlignment="0" applyProtection="0">
      <alignment vertical="center"/>
    </xf>
    <xf numFmtId="0" fontId="171" fillId="39" borderId="0" applyNumberFormat="0" applyBorder="0" applyAlignment="0" applyProtection="0">
      <alignment vertical="center"/>
    </xf>
    <xf numFmtId="0" fontId="171" fillId="39" borderId="0" applyNumberFormat="0" applyBorder="0" applyAlignment="0" applyProtection="0">
      <alignment vertical="center"/>
    </xf>
    <xf numFmtId="0" fontId="171" fillId="39" borderId="0" applyNumberFormat="0" applyBorder="0" applyAlignment="0" applyProtection="0">
      <alignment vertical="center"/>
    </xf>
    <xf numFmtId="0" fontId="171" fillId="39" borderId="0" applyNumberFormat="0" applyBorder="0" applyAlignment="0" applyProtection="0">
      <alignment vertical="center"/>
    </xf>
    <xf numFmtId="0" fontId="171" fillId="39" borderId="0" applyNumberFormat="0" applyBorder="0" applyAlignment="0" applyProtection="0">
      <alignment vertical="center"/>
    </xf>
    <xf numFmtId="0" fontId="171" fillId="39" borderId="0" applyNumberFormat="0" applyBorder="0" applyAlignment="0" applyProtection="0">
      <alignment vertical="center"/>
    </xf>
    <xf numFmtId="0" fontId="171" fillId="39" borderId="0" applyNumberFormat="0" applyBorder="0" applyAlignment="0" applyProtection="0">
      <alignment vertical="center"/>
    </xf>
    <xf numFmtId="0" fontId="171" fillId="39" borderId="0" applyNumberFormat="0" applyBorder="0" applyAlignment="0" applyProtection="0">
      <alignment vertical="center"/>
    </xf>
    <xf numFmtId="0" fontId="171" fillId="39" borderId="0" applyNumberFormat="0" applyBorder="0" applyAlignment="0" applyProtection="0">
      <alignment vertical="center"/>
    </xf>
    <xf numFmtId="0" fontId="171" fillId="39" borderId="0" applyNumberFormat="0" applyBorder="0" applyAlignment="0" applyProtection="0">
      <alignment vertical="center"/>
    </xf>
    <xf numFmtId="0" fontId="170" fillId="39" borderId="0" applyNumberFormat="0" applyBorder="0" applyAlignment="0" applyProtection="0">
      <alignment vertical="center"/>
    </xf>
    <xf numFmtId="0" fontId="171" fillId="39" borderId="0" applyNumberFormat="0" applyBorder="0" applyAlignment="0" applyProtection="0">
      <alignment vertical="center"/>
    </xf>
    <xf numFmtId="0" fontId="170" fillId="39" borderId="0" applyNumberFormat="0" applyBorder="0" applyAlignment="0" applyProtection="0">
      <alignment vertical="center"/>
    </xf>
    <xf numFmtId="0" fontId="170" fillId="39" borderId="0" applyNumberFormat="0" applyBorder="0" applyAlignment="0" applyProtection="0">
      <alignment vertical="center"/>
    </xf>
    <xf numFmtId="0" fontId="170" fillId="39" borderId="0" applyNumberFormat="0" applyBorder="0" applyAlignment="0" applyProtection="0">
      <alignment vertical="center"/>
    </xf>
    <xf numFmtId="0" fontId="170" fillId="39" borderId="0" applyNumberFormat="0" applyBorder="0" applyAlignment="0" applyProtection="0">
      <alignment vertical="center"/>
    </xf>
    <xf numFmtId="0" fontId="170" fillId="39" borderId="0" applyNumberFormat="0" applyBorder="0" applyAlignment="0" applyProtection="0">
      <alignment vertical="center"/>
    </xf>
    <xf numFmtId="0" fontId="170" fillId="39" borderId="0" applyNumberFormat="0" applyBorder="0" applyAlignment="0" applyProtection="0">
      <alignment vertical="center"/>
    </xf>
    <xf numFmtId="0" fontId="170" fillId="39" borderId="0" applyNumberFormat="0" applyBorder="0" applyAlignment="0" applyProtection="0">
      <alignment vertical="center"/>
    </xf>
    <xf numFmtId="0" fontId="99" fillId="0" borderId="0">
      <protection locked="0"/>
    </xf>
    <xf numFmtId="1" fontId="100" fillId="0" borderId="3" applyFill="0" applyBorder="0">
      <alignment horizontal="center"/>
    </xf>
    <xf numFmtId="1" fontId="100" fillId="0" borderId="3" applyFill="0" applyBorder="0">
      <alignment horizontal="center"/>
    </xf>
    <xf numFmtId="1" fontId="100" fillId="0" borderId="3" applyFill="0" applyBorder="0">
      <alignment horizontal="center"/>
    </xf>
    <xf numFmtId="1" fontId="100" fillId="0" borderId="3" applyFill="0" applyBorder="0">
      <alignment horizontal="center"/>
    </xf>
    <xf numFmtId="1" fontId="100" fillId="0" borderId="3" applyFill="0" applyBorder="0">
      <alignment horizontal="center"/>
    </xf>
    <xf numFmtId="1" fontId="100" fillId="0" borderId="3" applyFill="0" applyBorder="0">
      <alignment horizontal="center"/>
    </xf>
    <xf numFmtId="1" fontId="100" fillId="0" borderId="3" applyFill="0" applyBorder="0">
      <alignment horizontal="center"/>
    </xf>
    <xf numFmtId="0" fontId="99" fillId="0" borderId="0">
      <protection locked="0"/>
    </xf>
    <xf numFmtId="211" fontId="86" fillId="0" borderId="0">
      <protection locked="0"/>
    </xf>
    <xf numFmtId="211" fontId="86" fillId="0" borderId="0">
      <protection locked="0"/>
    </xf>
    <xf numFmtId="0" fontId="5" fillId="40" borderId="98" applyNumberFormat="0" applyFont="0" applyAlignment="0" applyProtection="0">
      <alignment vertical="center"/>
    </xf>
    <xf numFmtId="0" fontId="5" fillId="40" borderId="98" applyNumberFormat="0" applyFont="0" applyAlignment="0" applyProtection="0">
      <alignment vertical="center"/>
    </xf>
    <xf numFmtId="0" fontId="5" fillId="40" borderId="98" applyNumberFormat="0" applyFont="0" applyAlignment="0" applyProtection="0">
      <alignment vertical="center"/>
    </xf>
    <xf numFmtId="0" fontId="5" fillId="40" borderId="98" applyNumberFormat="0" applyFont="0" applyAlignment="0" applyProtection="0">
      <alignment vertical="center"/>
    </xf>
    <xf numFmtId="0" fontId="5" fillId="40" borderId="98" applyNumberFormat="0" applyFont="0" applyAlignment="0" applyProtection="0">
      <alignment vertical="center"/>
    </xf>
    <xf numFmtId="0" fontId="5" fillId="40" borderId="98" applyNumberFormat="0" applyFont="0" applyAlignment="0" applyProtection="0">
      <alignment vertical="center"/>
    </xf>
    <xf numFmtId="0" fontId="5" fillId="40" borderId="98" applyNumberFormat="0" applyFont="0" applyAlignment="0" applyProtection="0">
      <alignment vertical="center"/>
    </xf>
    <xf numFmtId="0" fontId="5" fillId="40" borderId="98" applyNumberFormat="0" applyFont="0" applyAlignment="0" applyProtection="0">
      <alignment vertical="center"/>
    </xf>
    <xf numFmtId="0" fontId="5" fillId="40" borderId="98" applyNumberFormat="0" applyFont="0" applyAlignment="0" applyProtection="0">
      <alignment vertical="center"/>
    </xf>
    <xf numFmtId="0" fontId="5" fillId="40" borderId="98" applyNumberFormat="0" applyFont="0" applyAlignment="0" applyProtection="0">
      <alignment vertical="center"/>
    </xf>
    <xf numFmtId="0" fontId="5" fillId="40" borderId="98" applyNumberFormat="0" applyFont="0" applyAlignment="0" applyProtection="0">
      <alignment vertical="center"/>
    </xf>
    <xf numFmtId="0" fontId="162" fillId="40" borderId="98" applyNumberFormat="0" applyFont="0" applyAlignment="0" applyProtection="0">
      <alignment vertical="center"/>
    </xf>
    <xf numFmtId="0" fontId="141" fillId="40" borderId="98" applyNumberFormat="0" applyFont="0" applyAlignment="0" applyProtection="0">
      <alignment vertical="center"/>
    </xf>
    <xf numFmtId="0" fontId="141" fillId="40" borderId="98" applyNumberFormat="0" applyFont="0" applyAlignment="0" applyProtection="0">
      <alignment vertical="center"/>
    </xf>
    <xf numFmtId="0" fontId="141" fillId="40" borderId="98" applyNumberFormat="0" applyFont="0" applyAlignment="0" applyProtection="0">
      <alignment vertical="center"/>
    </xf>
    <xf numFmtId="0" fontId="141" fillId="40" borderId="98" applyNumberFormat="0" applyFont="0" applyAlignment="0" applyProtection="0">
      <alignment vertical="center"/>
    </xf>
    <xf numFmtId="0" fontId="141" fillId="40" borderId="98" applyNumberFormat="0" applyFont="0" applyAlignment="0" applyProtection="0">
      <alignment vertical="center"/>
    </xf>
    <xf numFmtId="0" fontId="141" fillId="40" borderId="98" applyNumberFormat="0" applyFont="0" applyAlignment="0" applyProtection="0">
      <alignment vertical="center"/>
    </xf>
    <xf numFmtId="0" fontId="141" fillId="40" borderId="98" applyNumberFormat="0" applyFont="0" applyAlignment="0" applyProtection="0">
      <alignment vertical="center"/>
    </xf>
    <xf numFmtId="0" fontId="141" fillId="40" borderId="98" applyNumberFormat="0" applyFont="0" applyAlignment="0" applyProtection="0">
      <alignment vertical="center"/>
    </xf>
    <xf numFmtId="0" fontId="141" fillId="40" borderId="98" applyNumberFormat="0" applyFont="0" applyAlignment="0" applyProtection="0">
      <alignment vertical="center"/>
    </xf>
    <xf numFmtId="0" fontId="141" fillId="40" borderId="98" applyNumberFormat="0" applyFont="0" applyAlignment="0" applyProtection="0">
      <alignment vertical="center"/>
    </xf>
    <xf numFmtId="0" fontId="5" fillId="40" borderId="98" applyNumberFormat="0" applyFont="0" applyAlignment="0" applyProtection="0">
      <alignment vertical="center"/>
    </xf>
    <xf numFmtId="0" fontId="162" fillId="40" borderId="98" applyNumberFormat="0" applyFont="0" applyAlignment="0" applyProtection="0">
      <alignment vertical="center"/>
    </xf>
    <xf numFmtId="0" fontId="141" fillId="40" borderId="98" applyNumberFormat="0" applyFont="0" applyAlignment="0" applyProtection="0">
      <alignment vertical="center"/>
    </xf>
    <xf numFmtId="0" fontId="5" fillId="40" borderId="98" applyNumberFormat="0" applyFont="0" applyAlignment="0" applyProtection="0">
      <alignment vertical="center"/>
    </xf>
    <xf numFmtId="0" fontId="5" fillId="40" borderId="98" applyNumberFormat="0" applyFont="0" applyAlignment="0" applyProtection="0">
      <alignment vertical="center"/>
    </xf>
    <xf numFmtId="0" fontId="5" fillId="40" borderId="98" applyNumberFormat="0" applyFont="0" applyAlignment="0" applyProtection="0">
      <alignment vertical="center"/>
    </xf>
    <xf numFmtId="0" fontId="5" fillId="40" borderId="98" applyNumberFormat="0" applyFont="0" applyAlignment="0" applyProtection="0">
      <alignment vertical="center"/>
    </xf>
    <xf numFmtId="0" fontId="5" fillId="40" borderId="98" applyNumberFormat="0" applyFont="0" applyAlignment="0" applyProtection="0">
      <alignment vertical="center"/>
    </xf>
    <xf numFmtId="0" fontId="5" fillId="40" borderId="98" applyNumberFormat="0" applyFont="0" applyAlignment="0" applyProtection="0">
      <alignment vertical="center"/>
    </xf>
    <xf numFmtId="215" fontId="41" fillId="0" borderId="0">
      <alignment vertical="center"/>
    </xf>
    <xf numFmtId="9" fontId="7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157" fillId="0" borderId="0" applyFont="0" applyFill="0" applyBorder="0" applyAlignment="0" applyProtection="0">
      <alignment vertical="center"/>
    </xf>
    <xf numFmtId="9" fontId="141" fillId="0" borderId="0" applyFont="0" applyFill="0" applyBorder="0" applyAlignment="0" applyProtection="0">
      <alignment vertical="center"/>
    </xf>
    <xf numFmtId="9" fontId="141" fillId="0" borderId="0" applyFont="0" applyFill="0" applyBorder="0" applyAlignment="0" applyProtection="0">
      <alignment vertical="center"/>
    </xf>
    <xf numFmtId="9" fontId="141" fillId="0" borderId="0" applyFont="0" applyFill="0" applyBorder="0" applyAlignment="0" applyProtection="0">
      <alignment vertical="center"/>
    </xf>
    <xf numFmtId="9" fontId="141" fillId="0" borderId="0" applyFont="0" applyFill="0" applyBorder="0" applyAlignment="0" applyProtection="0">
      <alignment vertical="center"/>
    </xf>
    <xf numFmtId="9" fontId="141" fillId="0" borderId="0" applyFont="0" applyFill="0" applyBorder="0" applyAlignment="0" applyProtection="0">
      <alignment vertical="center"/>
    </xf>
    <xf numFmtId="9" fontId="141" fillId="0" borderId="0" applyFont="0" applyFill="0" applyBorder="0" applyAlignment="0" applyProtection="0">
      <alignment vertical="center"/>
    </xf>
    <xf numFmtId="9" fontId="141" fillId="0" borderId="0" applyFont="0" applyFill="0" applyBorder="0" applyAlignment="0" applyProtection="0">
      <alignment vertical="center"/>
    </xf>
    <xf numFmtId="9" fontId="141" fillId="0" borderId="0" applyFont="0" applyFill="0" applyBorder="0" applyAlignment="0" applyProtection="0">
      <alignment vertical="center"/>
    </xf>
    <xf numFmtId="9" fontId="163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216" fontId="101" fillId="0" borderId="3" applyFont="0" applyBorder="0" applyAlignment="0">
      <alignment horizontal="center" vertical="center"/>
    </xf>
    <xf numFmtId="216" fontId="101" fillId="0" borderId="3" applyFont="0" applyBorder="0" applyAlignment="0">
      <alignment horizontal="center" vertical="center"/>
    </xf>
    <xf numFmtId="216" fontId="101" fillId="0" borderId="3" applyFont="0" applyBorder="0" applyAlignment="0">
      <alignment horizontal="center" vertical="center"/>
    </xf>
    <xf numFmtId="216" fontId="101" fillId="0" borderId="3" applyFont="0" applyBorder="0" applyAlignment="0">
      <alignment horizontal="center" vertical="center"/>
    </xf>
    <xf numFmtId="216" fontId="101" fillId="0" borderId="3" applyFont="0" applyBorder="0" applyAlignment="0">
      <alignment horizontal="center" vertical="center"/>
    </xf>
    <xf numFmtId="216" fontId="101" fillId="0" borderId="3" applyFont="0" applyBorder="0" applyAlignment="0">
      <alignment horizontal="center" vertical="center"/>
    </xf>
    <xf numFmtId="216" fontId="101" fillId="0" borderId="3" applyFont="0" applyBorder="0" applyAlignment="0">
      <alignment horizontal="center" vertical="center"/>
    </xf>
    <xf numFmtId="0" fontId="172" fillId="41" borderId="0" applyNumberFormat="0" applyBorder="0" applyAlignment="0" applyProtection="0">
      <alignment vertical="center"/>
    </xf>
    <xf numFmtId="0" fontId="172" fillId="41" borderId="0" applyNumberFormat="0" applyBorder="0" applyAlignment="0" applyProtection="0">
      <alignment vertical="center"/>
    </xf>
    <xf numFmtId="0" fontId="172" fillId="41" borderId="0" applyNumberFormat="0" applyBorder="0" applyAlignment="0" applyProtection="0">
      <alignment vertical="center"/>
    </xf>
    <xf numFmtId="0" fontId="172" fillId="41" borderId="0" applyNumberFormat="0" applyBorder="0" applyAlignment="0" applyProtection="0">
      <alignment vertical="center"/>
    </xf>
    <xf numFmtId="0" fontId="172" fillId="41" borderId="0" applyNumberFormat="0" applyBorder="0" applyAlignment="0" applyProtection="0">
      <alignment vertical="center"/>
    </xf>
    <xf numFmtId="0" fontId="172" fillId="41" borderId="0" applyNumberFormat="0" applyBorder="0" applyAlignment="0" applyProtection="0">
      <alignment vertical="center"/>
    </xf>
    <xf numFmtId="0" fontId="172" fillId="41" borderId="0" applyNumberFormat="0" applyBorder="0" applyAlignment="0" applyProtection="0">
      <alignment vertical="center"/>
    </xf>
    <xf numFmtId="0" fontId="172" fillId="41" borderId="0" applyNumberFormat="0" applyBorder="0" applyAlignment="0" applyProtection="0">
      <alignment vertical="center"/>
    </xf>
    <xf numFmtId="0" fontId="172" fillId="41" borderId="0" applyNumberFormat="0" applyBorder="0" applyAlignment="0" applyProtection="0">
      <alignment vertical="center"/>
    </xf>
    <xf numFmtId="0" fontId="172" fillId="41" borderId="0" applyNumberFormat="0" applyBorder="0" applyAlignment="0" applyProtection="0">
      <alignment vertical="center"/>
    </xf>
    <xf numFmtId="0" fontId="172" fillId="41" borderId="0" applyNumberFormat="0" applyBorder="0" applyAlignment="0" applyProtection="0">
      <alignment vertical="center"/>
    </xf>
    <xf numFmtId="0" fontId="173" fillId="41" borderId="0" applyNumberFormat="0" applyBorder="0" applyAlignment="0" applyProtection="0">
      <alignment vertical="center"/>
    </xf>
    <xf numFmtId="0" fontId="173" fillId="41" borderId="0" applyNumberFormat="0" applyBorder="0" applyAlignment="0" applyProtection="0">
      <alignment vertical="center"/>
    </xf>
    <xf numFmtId="0" fontId="173" fillId="41" borderId="0" applyNumberFormat="0" applyBorder="0" applyAlignment="0" applyProtection="0">
      <alignment vertical="center"/>
    </xf>
    <xf numFmtId="0" fontId="173" fillId="41" borderId="0" applyNumberFormat="0" applyBorder="0" applyAlignment="0" applyProtection="0">
      <alignment vertical="center"/>
    </xf>
    <xf numFmtId="0" fontId="173" fillId="41" borderId="0" applyNumberFormat="0" applyBorder="0" applyAlignment="0" applyProtection="0">
      <alignment vertical="center"/>
    </xf>
    <xf numFmtId="0" fontId="173" fillId="41" borderId="0" applyNumberFormat="0" applyBorder="0" applyAlignment="0" applyProtection="0">
      <alignment vertical="center"/>
    </xf>
    <xf numFmtId="0" fontId="173" fillId="41" borderId="0" applyNumberFormat="0" applyBorder="0" applyAlignment="0" applyProtection="0">
      <alignment vertical="center"/>
    </xf>
    <xf numFmtId="0" fontId="173" fillId="41" borderId="0" applyNumberFormat="0" applyBorder="0" applyAlignment="0" applyProtection="0">
      <alignment vertical="center"/>
    </xf>
    <xf numFmtId="0" fontId="173" fillId="41" borderId="0" applyNumberFormat="0" applyBorder="0" applyAlignment="0" applyProtection="0">
      <alignment vertical="center"/>
    </xf>
    <xf numFmtId="0" fontId="173" fillId="41" borderId="0" applyNumberFormat="0" applyBorder="0" applyAlignment="0" applyProtection="0">
      <alignment vertical="center"/>
    </xf>
    <xf numFmtId="0" fontId="172" fillId="41" borderId="0" applyNumberFormat="0" applyBorder="0" applyAlignment="0" applyProtection="0">
      <alignment vertical="center"/>
    </xf>
    <xf numFmtId="0" fontId="173" fillId="41" borderId="0" applyNumberFormat="0" applyBorder="0" applyAlignment="0" applyProtection="0">
      <alignment vertical="center"/>
    </xf>
    <xf numFmtId="0" fontId="172" fillId="41" borderId="0" applyNumberFormat="0" applyBorder="0" applyAlignment="0" applyProtection="0">
      <alignment vertical="center"/>
    </xf>
    <xf numFmtId="0" fontId="172" fillId="41" borderId="0" applyNumberFormat="0" applyBorder="0" applyAlignment="0" applyProtection="0">
      <alignment vertical="center"/>
    </xf>
    <xf numFmtId="0" fontId="172" fillId="41" borderId="0" applyNumberFormat="0" applyBorder="0" applyAlignment="0" applyProtection="0">
      <alignment vertical="center"/>
    </xf>
    <xf numFmtId="0" fontId="172" fillId="41" borderId="0" applyNumberFormat="0" applyBorder="0" applyAlignment="0" applyProtection="0">
      <alignment vertical="center"/>
    </xf>
    <xf numFmtId="0" fontId="172" fillId="41" borderId="0" applyNumberFormat="0" applyBorder="0" applyAlignment="0" applyProtection="0">
      <alignment vertical="center"/>
    </xf>
    <xf numFmtId="0" fontId="172" fillId="41" borderId="0" applyNumberFormat="0" applyBorder="0" applyAlignment="0" applyProtection="0">
      <alignment vertical="center"/>
    </xf>
    <xf numFmtId="0" fontId="172" fillId="41" borderId="0" applyNumberFormat="0" applyBorder="0" applyAlignment="0" applyProtection="0">
      <alignment vertical="center"/>
    </xf>
    <xf numFmtId="211" fontId="86" fillId="0" borderId="0">
      <protection locked="0"/>
    </xf>
    <xf numFmtId="0" fontId="41" fillId="0" borderId="0" applyBorder="0"/>
    <xf numFmtId="0" fontId="7" fillId="0" borderId="0" applyFont="0" applyFill="0" applyBorder="0" applyAlignment="0" applyProtection="0"/>
    <xf numFmtId="0" fontId="174" fillId="0" borderId="0" applyNumberFormat="0" applyFill="0" applyBorder="0" applyAlignment="0" applyProtection="0">
      <alignment vertical="center"/>
    </xf>
    <xf numFmtId="0" fontId="174" fillId="0" borderId="0" applyNumberFormat="0" applyFill="0" applyBorder="0" applyAlignment="0" applyProtection="0">
      <alignment vertical="center"/>
    </xf>
    <xf numFmtId="0" fontId="174" fillId="0" borderId="0" applyNumberFormat="0" applyFill="0" applyBorder="0" applyAlignment="0" applyProtection="0">
      <alignment vertical="center"/>
    </xf>
    <xf numFmtId="0" fontId="174" fillId="0" borderId="0" applyNumberFormat="0" applyFill="0" applyBorder="0" applyAlignment="0" applyProtection="0">
      <alignment vertical="center"/>
    </xf>
    <xf numFmtId="0" fontId="174" fillId="0" borderId="0" applyNumberFormat="0" applyFill="0" applyBorder="0" applyAlignment="0" applyProtection="0">
      <alignment vertical="center"/>
    </xf>
    <xf numFmtId="0" fontId="174" fillId="0" borderId="0" applyNumberFormat="0" applyFill="0" applyBorder="0" applyAlignment="0" applyProtection="0">
      <alignment vertical="center"/>
    </xf>
    <xf numFmtId="0" fontId="174" fillId="0" borderId="0" applyNumberFormat="0" applyFill="0" applyBorder="0" applyAlignment="0" applyProtection="0">
      <alignment vertical="center"/>
    </xf>
    <xf numFmtId="0" fontId="174" fillId="0" borderId="0" applyNumberFormat="0" applyFill="0" applyBorder="0" applyAlignment="0" applyProtection="0">
      <alignment vertical="center"/>
    </xf>
    <xf numFmtId="0" fontId="174" fillId="0" borderId="0" applyNumberFormat="0" applyFill="0" applyBorder="0" applyAlignment="0" applyProtection="0">
      <alignment vertical="center"/>
    </xf>
    <xf numFmtId="0" fontId="174" fillId="0" borderId="0" applyNumberFormat="0" applyFill="0" applyBorder="0" applyAlignment="0" applyProtection="0">
      <alignment vertical="center"/>
    </xf>
    <xf numFmtId="0" fontId="174" fillId="0" borderId="0" applyNumberFormat="0" applyFill="0" applyBorder="0" applyAlignment="0" applyProtection="0">
      <alignment vertical="center"/>
    </xf>
    <xf numFmtId="0" fontId="175" fillId="0" borderId="0" applyNumberFormat="0" applyFill="0" applyBorder="0" applyAlignment="0" applyProtection="0">
      <alignment vertical="center"/>
    </xf>
    <xf numFmtId="0" fontId="175" fillId="0" borderId="0" applyNumberFormat="0" applyFill="0" applyBorder="0" applyAlignment="0" applyProtection="0">
      <alignment vertical="center"/>
    </xf>
    <xf numFmtId="0" fontId="175" fillId="0" borderId="0" applyNumberFormat="0" applyFill="0" applyBorder="0" applyAlignment="0" applyProtection="0">
      <alignment vertical="center"/>
    </xf>
    <xf numFmtId="0" fontId="175" fillId="0" borderId="0" applyNumberFormat="0" applyFill="0" applyBorder="0" applyAlignment="0" applyProtection="0">
      <alignment vertical="center"/>
    </xf>
    <xf numFmtId="0" fontId="175" fillId="0" borderId="0" applyNumberFormat="0" applyFill="0" applyBorder="0" applyAlignment="0" applyProtection="0">
      <alignment vertical="center"/>
    </xf>
    <xf numFmtId="0" fontId="175" fillId="0" borderId="0" applyNumberFormat="0" applyFill="0" applyBorder="0" applyAlignment="0" applyProtection="0">
      <alignment vertical="center"/>
    </xf>
    <xf numFmtId="0" fontId="175" fillId="0" borderId="0" applyNumberFormat="0" applyFill="0" applyBorder="0" applyAlignment="0" applyProtection="0">
      <alignment vertical="center"/>
    </xf>
    <xf numFmtId="0" fontId="175" fillId="0" borderId="0" applyNumberFormat="0" applyFill="0" applyBorder="0" applyAlignment="0" applyProtection="0">
      <alignment vertical="center"/>
    </xf>
    <xf numFmtId="0" fontId="175" fillId="0" borderId="0" applyNumberFormat="0" applyFill="0" applyBorder="0" applyAlignment="0" applyProtection="0">
      <alignment vertical="center"/>
    </xf>
    <xf numFmtId="0" fontId="175" fillId="0" borderId="0" applyNumberFormat="0" applyFill="0" applyBorder="0" applyAlignment="0" applyProtection="0">
      <alignment vertical="center"/>
    </xf>
    <xf numFmtId="0" fontId="174" fillId="0" borderId="0" applyNumberFormat="0" applyFill="0" applyBorder="0" applyAlignment="0" applyProtection="0">
      <alignment vertical="center"/>
    </xf>
    <xf numFmtId="0" fontId="175" fillId="0" borderId="0" applyNumberFormat="0" applyFill="0" applyBorder="0" applyAlignment="0" applyProtection="0">
      <alignment vertical="center"/>
    </xf>
    <xf numFmtId="0" fontId="174" fillId="0" borderId="0" applyNumberFormat="0" applyFill="0" applyBorder="0" applyAlignment="0" applyProtection="0">
      <alignment vertical="center"/>
    </xf>
    <xf numFmtId="0" fontId="174" fillId="0" borderId="0" applyNumberFormat="0" applyFill="0" applyBorder="0" applyAlignment="0" applyProtection="0">
      <alignment vertical="center"/>
    </xf>
    <xf numFmtId="0" fontId="174" fillId="0" borderId="0" applyNumberFormat="0" applyFill="0" applyBorder="0" applyAlignment="0" applyProtection="0">
      <alignment vertical="center"/>
    </xf>
    <xf numFmtId="0" fontId="174" fillId="0" borderId="0" applyNumberFormat="0" applyFill="0" applyBorder="0" applyAlignment="0" applyProtection="0">
      <alignment vertical="center"/>
    </xf>
    <xf numFmtId="0" fontId="174" fillId="0" borderId="0" applyNumberFormat="0" applyFill="0" applyBorder="0" applyAlignment="0" applyProtection="0">
      <alignment vertical="center"/>
    </xf>
    <xf numFmtId="0" fontId="174" fillId="0" borderId="0" applyNumberFormat="0" applyFill="0" applyBorder="0" applyAlignment="0" applyProtection="0">
      <alignment vertical="center"/>
    </xf>
    <xf numFmtId="0" fontId="174" fillId="0" borderId="0" applyNumberFormat="0" applyFill="0" applyBorder="0" applyAlignment="0" applyProtection="0">
      <alignment vertical="center"/>
    </xf>
    <xf numFmtId="0" fontId="176" fillId="42" borderId="99" applyNumberFormat="0" applyAlignment="0" applyProtection="0">
      <alignment vertical="center"/>
    </xf>
    <xf numFmtId="0" fontId="176" fillId="42" borderId="99" applyNumberFormat="0" applyAlignment="0" applyProtection="0">
      <alignment vertical="center"/>
    </xf>
    <xf numFmtId="0" fontId="176" fillId="42" borderId="99" applyNumberFormat="0" applyAlignment="0" applyProtection="0">
      <alignment vertical="center"/>
    </xf>
    <xf numFmtId="0" fontId="176" fillId="42" borderId="99" applyNumberFormat="0" applyAlignment="0" applyProtection="0">
      <alignment vertical="center"/>
    </xf>
    <xf numFmtId="0" fontId="176" fillId="42" borderId="99" applyNumberFormat="0" applyAlignment="0" applyProtection="0">
      <alignment vertical="center"/>
    </xf>
    <xf numFmtId="0" fontId="176" fillId="42" borderId="99" applyNumberFormat="0" applyAlignment="0" applyProtection="0">
      <alignment vertical="center"/>
    </xf>
    <xf numFmtId="0" fontId="176" fillId="42" borderId="99" applyNumberFormat="0" applyAlignment="0" applyProtection="0">
      <alignment vertical="center"/>
    </xf>
    <xf numFmtId="0" fontId="176" fillId="42" borderId="99" applyNumberFormat="0" applyAlignment="0" applyProtection="0">
      <alignment vertical="center"/>
    </xf>
    <xf numFmtId="0" fontId="176" fillId="42" borderId="99" applyNumberFormat="0" applyAlignment="0" applyProtection="0">
      <alignment vertical="center"/>
    </xf>
    <xf numFmtId="0" fontId="176" fillId="42" borderId="99" applyNumberFormat="0" applyAlignment="0" applyProtection="0">
      <alignment vertical="center"/>
    </xf>
    <xf numFmtId="0" fontId="176" fillId="42" borderId="99" applyNumberFormat="0" applyAlignment="0" applyProtection="0">
      <alignment vertical="center"/>
    </xf>
    <xf numFmtId="0" fontId="177" fillId="42" borderId="99" applyNumberFormat="0" applyAlignment="0" applyProtection="0">
      <alignment vertical="center"/>
    </xf>
    <xf numFmtId="0" fontId="177" fillId="42" borderId="99" applyNumberFormat="0" applyAlignment="0" applyProtection="0">
      <alignment vertical="center"/>
    </xf>
    <xf numFmtId="0" fontId="177" fillId="42" borderId="99" applyNumberFormat="0" applyAlignment="0" applyProtection="0">
      <alignment vertical="center"/>
    </xf>
    <xf numFmtId="0" fontId="177" fillId="42" borderId="99" applyNumberFormat="0" applyAlignment="0" applyProtection="0">
      <alignment vertical="center"/>
    </xf>
    <xf numFmtId="0" fontId="177" fillId="42" borderId="99" applyNumberFormat="0" applyAlignment="0" applyProtection="0">
      <alignment vertical="center"/>
    </xf>
    <xf numFmtId="0" fontId="177" fillId="42" borderId="99" applyNumberFormat="0" applyAlignment="0" applyProtection="0">
      <alignment vertical="center"/>
    </xf>
    <xf numFmtId="0" fontId="177" fillId="42" borderId="99" applyNumberFormat="0" applyAlignment="0" applyProtection="0">
      <alignment vertical="center"/>
    </xf>
    <xf numFmtId="0" fontId="177" fillId="42" borderId="99" applyNumberFormat="0" applyAlignment="0" applyProtection="0">
      <alignment vertical="center"/>
    </xf>
    <xf numFmtId="0" fontId="177" fillId="42" borderId="99" applyNumberFormat="0" applyAlignment="0" applyProtection="0">
      <alignment vertical="center"/>
    </xf>
    <xf numFmtId="0" fontId="177" fillId="42" borderId="99" applyNumberFormat="0" applyAlignment="0" applyProtection="0">
      <alignment vertical="center"/>
    </xf>
    <xf numFmtId="0" fontId="176" fillId="42" borderId="99" applyNumberFormat="0" applyAlignment="0" applyProtection="0">
      <alignment vertical="center"/>
    </xf>
    <xf numFmtId="0" fontId="177" fillId="42" borderId="99" applyNumberFormat="0" applyAlignment="0" applyProtection="0">
      <alignment vertical="center"/>
    </xf>
    <xf numFmtId="0" fontId="176" fillId="42" borderId="99" applyNumberFormat="0" applyAlignment="0" applyProtection="0">
      <alignment vertical="center"/>
    </xf>
    <xf numFmtId="0" fontId="176" fillId="42" borderId="99" applyNumberFormat="0" applyAlignment="0" applyProtection="0">
      <alignment vertical="center"/>
    </xf>
    <xf numFmtId="0" fontId="176" fillId="42" borderId="99" applyNumberFormat="0" applyAlignment="0" applyProtection="0">
      <alignment vertical="center"/>
    </xf>
    <xf numFmtId="0" fontId="176" fillId="42" borderId="99" applyNumberFormat="0" applyAlignment="0" applyProtection="0">
      <alignment vertical="center"/>
    </xf>
    <xf numFmtId="0" fontId="176" fillId="42" borderId="99" applyNumberFormat="0" applyAlignment="0" applyProtection="0">
      <alignment vertical="center"/>
    </xf>
    <xf numFmtId="0" fontId="176" fillId="42" borderId="99" applyNumberFormat="0" applyAlignment="0" applyProtection="0">
      <alignment vertical="center"/>
    </xf>
    <xf numFmtId="0" fontId="176" fillId="42" borderId="99" applyNumberFormat="0" applyAlignment="0" applyProtection="0">
      <alignment vertical="center"/>
    </xf>
    <xf numFmtId="197" fontId="15" fillId="4" borderId="3">
      <alignment horizontal="right" vertical="center"/>
      <protection locked="0"/>
    </xf>
    <xf numFmtId="197" fontId="15" fillId="4" borderId="3">
      <alignment horizontal="right" vertical="center"/>
      <protection locked="0"/>
    </xf>
    <xf numFmtId="197" fontId="15" fillId="4" borderId="3">
      <alignment horizontal="right" vertical="center"/>
      <protection locked="0"/>
    </xf>
    <xf numFmtId="197" fontId="15" fillId="4" borderId="3">
      <alignment horizontal="right" vertical="center"/>
      <protection locked="0"/>
    </xf>
    <xf numFmtId="197" fontId="15" fillId="4" borderId="3">
      <alignment horizontal="right" vertical="center"/>
      <protection locked="0"/>
    </xf>
    <xf numFmtId="197" fontId="15" fillId="4" borderId="3">
      <alignment horizontal="right" vertical="center"/>
      <protection locked="0"/>
    </xf>
    <xf numFmtId="197" fontId="15" fillId="4" borderId="3">
      <alignment horizontal="right" vertical="center"/>
      <protection locked="0"/>
    </xf>
    <xf numFmtId="41" fontId="75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176" fontId="8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156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16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197" fontId="5" fillId="0" borderId="0" applyFont="0" applyFill="0" applyBorder="0" applyAlignment="0" applyProtection="0">
      <alignment vertical="center"/>
    </xf>
    <xf numFmtId="197" fontId="5" fillId="0" borderId="0" applyFont="0" applyFill="0" applyBorder="0" applyAlignment="0" applyProtection="0">
      <alignment vertical="center"/>
    </xf>
    <xf numFmtId="197" fontId="5" fillId="0" borderId="0" applyFont="0" applyFill="0" applyBorder="0" applyAlignment="0" applyProtection="0">
      <alignment vertical="center"/>
    </xf>
    <xf numFmtId="197" fontId="5" fillId="0" borderId="0" applyFont="0" applyFill="0" applyBorder="0" applyAlignment="0" applyProtection="0">
      <alignment vertical="center"/>
    </xf>
    <xf numFmtId="0" fontId="41" fillId="0" borderId="0" applyFont="0" applyFill="0" applyBorder="0" applyAlignment="0" applyProtection="0"/>
    <xf numFmtId="197" fontId="5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197" fontId="5" fillId="0" borderId="0" applyFont="0" applyFill="0" applyBorder="0" applyAlignment="0" applyProtection="0">
      <alignment vertical="center"/>
    </xf>
    <xf numFmtId="197" fontId="5" fillId="0" borderId="0" applyFont="0" applyFill="0" applyBorder="0" applyAlignment="0" applyProtection="0">
      <alignment vertical="center"/>
    </xf>
    <xf numFmtId="197" fontId="5" fillId="0" borderId="0" applyFont="0" applyFill="0" applyBorder="0" applyAlignment="0" applyProtection="0">
      <alignment vertical="center"/>
    </xf>
    <xf numFmtId="197" fontId="5" fillId="0" borderId="0" applyFont="0" applyFill="0" applyBorder="0" applyAlignment="0" applyProtection="0">
      <alignment vertical="center"/>
    </xf>
    <xf numFmtId="197" fontId="5" fillId="0" borderId="0" applyFont="0" applyFill="0" applyBorder="0" applyAlignment="0" applyProtection="0">
      <alignment vertical="center"/>
    </xf>
    <xf numFmtId="197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221" fontId="102" fillId="0" borderId="0" applyFont="0" applyFill="0" applyBorder="0" applyProtection="0">
      <alignment horizontal="right"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16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176" fontId="8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19" fillId="0" borderId="0" applyFont="0" applyFill="0" applyBorder="0" applyAlignment="0" applyProtection="0"/>
    <xf numFmtId="0" fontId="8" fillId="0" borderId="0"/>
    <xf numFmtId="38" fontId="74" fillId="2" borderId="11">
      <alignment horizontal="center" vertical="center"/>
    </xf>
    <xf numFmtId="0" fontId="8" fillId="0" borderId="0"/>
    <xf numFmtId="212" fontId="4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212" fontId="4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212" fontId="4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212" fontId="41" fillId="0" borderId="0" applyFont="0" applyFill="0" applyBorder="0" applyAlignment="0" applyProtection="0"/>
    <xf numFmtId="212" fontId="41" fillId="0" borderId="0" applyFont="0" applyFill="0" applyBorder="0" applyAlignment="0" applyProtection="0"/>
    <xf numFmtId="212" fontId="41" fillId="0" borderId="0" applyFont="0" applyFill="0" applyBorder="0" applyAlignment="0" applyProtection="0"/>
    <xf numFmtId="212" fontId="4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212" fontId="41" fillId="0" borderId="0" applyFont="0" applyFill="0" applyBorder="0" applyAlignment="0" applyProtection="0"/>
    <xf numFmtId="212" fontId="41" fillId="0" borderId="0" applyFont="0" applyFill="0" applyBorder="0" applyAlignment="0" applyProtection="0"/>
    <xf numFmtId="212" fontId="41" fillId="0" borderId="0" applyFont="0" applyFill="0" applyBorder="0" applyAlignment="0" applyProtection="0"/>
    <xf numFmtId="212" fontId="4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212" fontId="41" fillId="0" borderId="0" applyFont="0" applyFill="0" applyBorder="0" applyAlignment="0" applyProtection="0"/>
    <xf numFmtId="0" fontId="8" fillId="0" borderId="0" applyFont="0" applyFill="0" applyBorder="0" applyAlignment="0" applyProtection="0"/>
    <xf numFmtId="212" fontId="41" fillId="0" borderId="0" applyFont="0" applyFill="0" applyBorder="0" applyAlignment="0" applyProtection="0"/>
    <xf numFmtId="0" fontId="8" fillId="0" borderId="0" applyFont="0" applyFill="0" applyBorder="0" applyAlignment="0" applyProtection="0"/>
    <xf numFmtId="212" fontId="41" fillId="0" borderId="0" applyFont="0" applyFill="0" applyBorder="0" applyAlignment="0" applyProtection="0"/>
    <xf numFmtId="0" fontId="8" fillId="0" borderId="0" applyFont="0" applyFill="0" applyBorder="0" applyAlignment="0" applyProtection="0"/>
    <xf numFmtId="212" fontId="41" fillId="0" borderId="0" applyFont="0" applyFill="0" applyBorder="0" applyAlignment="0" applyProtection="0"/>
    <xf numFmtId="0" fontId="8" fillId="0" borderId="0" applyFont="0" applyFill="0" applyBorder="0" applyAlignment="0" applyProtection="0"/>
    <xf numFmtId="212" fontId="41" fillId="0" borderId="0" applyFont="0" applyFill="0" applyBorder="0" applyAlignment="0" applyProtection="0"/>
    <xf numFmtId="212" fontId="41" fillId="0" borderId="0" applyFont="0" applyFill="0" applyBorder="0" applyAlignment="0" applyProtection="0"/>
    <xf numFmtId="212" fontId="41" fillId="0" borderId="0" applyFont="0" applyFill="0" applyBorder="0" applyAlignment="0" applyProtection="0"/>
    <xf numFmtId="0" fontId="8" fillId="0" borderId="0" applyFont="0" applyFill="0" applyBorder="0" applyAlignment="0" applyProtection="0"/>
    <xf numFmtId="217" fontId="41" fillId="0" borderId="9"/>
    <xf numFmtId="0" fontId="103" fillId="0" borderId="12"/>
    <xf numFmtId="0" fontId="178" fillId="0" borderId="100" applyNumberFormat="0" applyFill="0" applyAlignment="0" applyProtection="0">
      <alignment vertical="center"/>
    </xf>
    <xf numFmtId="0" fontId="178" fillId="0" borderId="100" applyNumberFormat="0" applyFill="0" applyAlignment="0" applyProtection="0">
      <alignment vertical="center"/>
    </xf>
    <xf numFmtId="0" fontId="178" fillId="0" borderId="100" applyNumberFormat="0" applyFill="0" applyAlignment="0" applyProtection="0">
      <alignment vertical="center"/>
    </xf>
    <xf numFmtId="0" fontId="178" fillId="0" borderId="100" applyNumberFormat="0" applyFill="0" applyAlignment="0" applyProtection="0">
      <alignment vertical="center"/>
    </xf>
    <xf numFmtId="0" fontId="178" fillId="0" borderId="100" applyNumberFormat="0" applyFill="0" applyAlignment="0" applyProtection="0">
      <alignment vertical="center"/>
    </xf>
    <xf numFmtId="0" fontId="178" fillId="0" borderId="100" applyNumberFormat="0" applyFill="0" applyAlignment="0" applyProtection="0">
      <alignment vertical="center"/>
    </xf>
    <xf numFmtId="0" fontId="178" fillId="0" borderId="100" applyNumberFormat="0" applyFill="0" applyAlignment="0" applyProtection="0">
      <alignment vertical="center"/>
    </xf>
    <xf numFmtId="0" fontId="178" fillId="0" borderId="100" applyNumberFormat="0" applyFill="0" applyAlignment="0" applyProtection="0">
      <alignment vertical="center"/>
    </xf>
    <xf numFmtId="0" fontId="178" fillId="0" borderId="100" applyNumberFormat="0" applyFill="0" applyAlignment="0" applyProtection="0">
      <alignment vertical="center"/>
    </xf>
    <xf numFmtId="0" fontId="178" fillId="0" borderId="100" applyNumberFormat="0" applyFill="0" applyAlignment="0" applyProtection="0">
      <alignment vertical="center"/>
    </xf>
    <xf numFmtId="0" fontId="178" fillId="0" borderId="100" applyNumberFormat="0" applyFill="0" applyAlignment="0" applyProtection="0">
      <alignment vertical="center"/>
    </xf>
    <xf numFmtId="0" fontId="179" fillId="0" borderId="100" applyNumberFormat="0" applyFill="0" applyAlignment="0" applyProtection="0">
      <alignment vertical="center"/>
    </xf>
    <xf numFmtId="0" fontId="179" fillId="0" borderId="100" applyNumberFormat="0" applyFill="0" applyAlignment="0" applyProtection="0">
      <alignment vertical="center"/>
    </xf>
    <xf numFmtId="0" fontId="179" fillId="0" borderId="100" applyNumberFormat="0" applyFill="0" applyAlignment="0" applyProtection="0">
      <alignment vertical="center"/>
    </xf>
    <xf numFmtId="0" fontId="179" fillId="0" borderId="100" applyNumberFormat="0" applyFill="0" applyAlignment="0" applyProtection="0">
      <alignment vertical="center"/>
    </xf>
    <xf numFmtId="0" fontId="179" fillId="0" borderId="100" applyNumberFormat="0" applyFill="0" applyAlignment="0" applyProtection="0">
      <alignment vertical="center"/>
    </xf>
    <xf numFmtId="0" fontId="179" fillId="0" borderId="100" applyNumberFormat="0" applyFill="0" applyAlignment="0" applyProtection="0">
      <alignment vertical="center"/>
    </xf>
    <xf numFmtId="0" fontId="179" fillId="0" borderId="100" applyNumberFormat="0" applyFill="0" applyAlignment="0" applyProtection="0">
      <alignment vertical="center"/>
    </xf>
    <xf numFmtId="0" fontId="179" fillId="0" borderId="100" applyNumberFormat="0" applyFill="0" applyAlignment="0" applyProtection="0">
      <alignment vertical="center"/>
    </xf>
    <xf numFmtId="0" fontId="179" fillId="0" borderId="100" applyNumberFormat="0" applyFill="0" applyAlignment="0" applyProtection="0">
      <alignment vertical="center"/>
    </xf>
    <xf numFmtId="0" fontId="179" fillId="0" borderId="100" applyNumberFormat="0" applyFill="0" applyAlignment="0" applyProtection="0">
      <alignment vertical="center"/>
    </xf>
    <xf numFmtId="0" fontId="178" fillId="0" borderId="100" applyNumberFormat="0" applyFill="0" applyAlignment="0" applyProtection="0">
      <alignment vertical="center"/>
    </xf>
    <xf numFmtId="0" fontId="179" fillId="0" borderId="100" applyNumberFormat="0" applyFill="0" applyAlignment="0" applyProtection="0">
      <alignment vertical="center"/>
    </xf>
    <xf numFmtId="0" fontId="178" fillId="0" borderId="100" applyNumberFormat="0" applyFill="0" applyAlignment="0" applyProtection="0">
      <alignment vertical="center"/>
    </xf>
    <xf numFmtId="0" fontId="178" fillId="0" borderId="100" applyNumberFormat="0" applyFill="0" applyAlignment="0" applyProtection="0">
      <alignment vertical="center"/>
    </xf>
    <xf numFmtId="0" fontId="178" fillId="0" borderId="100" applyNumberFormat="0" applyFill="0" applyAlignment="0" applyProtection="0">
      <alignment vertical="center"/>
    </xf>
    <xf numFmtId="0" fontId="178" fillId="0" borderId="100" applyNumberFormat="0" applyFill="0" applyAlignment="0" applyProtection="0">
      <alignment vertical="center"/>
    </xf>
    <xf numFmtId="0" fontId="178" fillId="0" borderId="100" applyNumberFormat="0" applyFill="0" applyAlignment="0" applyProtection="0">
      <alignment vertical="center"/>
    </xf>
    <xf numFmtId="0" fontId="178" fillId="0" borderId="100" applyNumberFormat="0" applyFill="0" applyAlignment="0" applyProtection="0">
      <alignment vertical="center"/>
    </xf>
    <xf numFmtId="0" fontId="178" fillId="0" borderId="100" applyNumberFormat="0" applyFill="0" applyAlignment="0" applyProtection="0">
      <alignment vertical="center"/>
    </xf>
    <xf numFmtId="0" fontId="180" fillId="0" borderId="101" applyNumberFormat="0" applyFill="0" applyAlignment="0" applyProtection="0">
      <alignment vertical="center"/>
    </xf>
    <xf numFmtId="0" fontId="180" fillId="0" borderId="101" applyNumberFormat="0" applyFill="0" applyAlignment="0" applyProtection="0">
      <alignment vertical="center"/>
    </xf>
    <xf numFmtId="0" fontId="180" fillId="0" borderId="101" applyNumberFormat="0" applyFill="0" applyAlignment="0" applyProtection="0">
      <alignment vertical="center"/>
    </xf>
    <xf numFmtId="0" fontId="180" fillId="0" borderId="101" applyNumberFormat="0" applyFill="0" applyAlignment="0" applyProtection="0">
      <alignment vertical="center"/>
    </xf>
    <xf numFmtId="0" fontId="180" fillId="0" borderId="101" applyNumberFormat="0" applyFill="0" applyAlignment="0" applyProtection="0">
      <alignment vertical="center"/>
    </xf>
    <xf numFmtId="0" fontId="180" fillId="0" borderId="101" applyNumberFormat="0" applyFill="0" applyAlignment="0" applyProtection="0">
      <alignment vertical="center"/>
    </xf>
    <xf numFmtId="0" fontId="180" fillId="0" borderId="101" applyNumberFormat="0" applyFill="0" applyAlignment="0" applyProtection="0">
      <alignment vertical="center"/>
    </xf>
    <xf numFmtId="0" fontId="180" fillId="0" borderId="101" applyNumberFormat="0" applyFill="0" applyAlignment="0" applyProtection="0">
      <alignment vertical="center"/>
    </xf>
    <xf numFmtId="0" fontId="180" fillId="0" borderId="101" applyNumberFormat="0" applyFill="0" applyAlignment="0" applyProtection="0">
      <alignment vertical="center"/>
    </xf>
    <xf numFmtId="0" fontId="180" fillId="0" borderId="101" applyNumberFormat="0" applyFill="0" applyAlignment="0" applyProtection="0">
      <alignment vertical="center"/>
    </xf>
    <xf numFmtId="0" fontId="180" fillId="0" borderId="101" applyNumberFormat="0" applyFill="0" applyAlignment="0" applyProtection="0">
      <alignment vertical="center"/>
    </xf>
    <xf numFmtId="0" fontId="181" fillId="0" borderId="101" applyNumberFormat="0" applyFill="0" applyAlignment="0" applyProtection="0">
      <alignment vertical="center"/>
    </xf>
    <xf numFmtId="0" fontId="181" fillId="0" borderId="101" applyNumberFormat="0" applyFill="0" applyAlignment="0" applyProtection="0">
      <alignment vertical="center"/>
    </xf>
    <xf numFmtId="0" fontId="181" fillId="0" borderId="101" applyNumberFormat="0" applyFill="0" applyAlignment="0" applyProtection="0">
      <alignment vertical="center"/>
    </xf>
    <xf numFmtId="0" fontId="181" fillId="0" borderId="101" applyNumberFormat="0" applyFill="0" applyAlignment="0" applyProtection="0">
      <alignment vertical="center"/>
    </xf>
    <xf numFmtId="0" fontId="181" fillId="0" borderId="101" applyNumberFormat="0" applyFill="0" applyAlignment="0" applyProtection="0">
      <alignment vertical="center"/>
    </xf>
    <xf numFmtId="0" fontId="181" fillId="0" borderId="101" applyNumberFormat="0" applyFill="0" applyAlignment="0" applyProtection="0">
      <alignment vertical="center"/>
    </xf>
    <xf numFmtId="0" fontId="181" fillId="0" borderId="101" applyNumberFormat="0" applyFill="0" applyAlignment="0" applyProtection="0">
      <alignment vertical="center"/>
    </xf>
    <xf numFmtId="0" fontId="181" fillId="0" borderId="101" applyNumberFormat="0" applyFill="0" applyAlignment="0" applyProtection="0">
      <alignment vertical="center"/>
    </xf>
    <xf numFmtId="0" fontId="181" fillId="0" borderId="101" applyNumberFormat="0" applyFill="0" applyAlignment="0" applyProtection="0">
      <alignment vertical="center"/>
    </xf>
    <xf numFmtId="0" fontId="181" fillId="0" borderId="101" applyNumberFormat="0" applyFill="0" applyAlignment="0" applyProtection="0">
      <alignment vertical="center"/>
    </xf>
    <xf numFmtId="0" fontId="180" fillId="0" borderId="101" applyNumberFormat="0" applyFill="0" applyAlignment="0" applyProtection="0">
      <alignment vertical="center"/>
    </xf>
    <xf numFmtId="0" fontId="181" fillId="0" borderId="101" applyNumberFormat="0" applyFill="0" applyAlignment="0" applyProtection="0">
      <alignment vertical="center"/>
    </xf>
    <xf numFmtId="0" fontId="180" fillId="0" borderId="101" applyNumberFormat="0" applyFill="0" applyAlignment="0" applyProtection="0">
      <alignment vertical="center"/>
    </xf>
    <xf numFmtId="0" fontId="180" fillId="0" borderId="101" applyNumberFormat="0" applyFill="0" applyAlignment="0" applyProtection="0">
      <alignment vertical="center"/>
    </xf>
    <xf numFmtId="0" fontId="180" fillId="0" borderId="101" applyNumberFormat="0" applyFill="0" applyAlignment="0" applyProtection="0">
      <alignment vertical="center"/>
    </xf>
    <xf numFmtId="0" fontId="180" fillId="0" borderId="101" applyNumberFormat="0" applyFill="0" applyAlignment="0" applyProtection="0">
      <alignment vertical="center"/>
    </xf>
    <xf numFmtId="0" fontId="180" fillId="0" borderId="101" applyNumberFormat="0" applyFill="0" applyAlignment="0" applyProtection="0">
      <alignment vertical="center"/>
    </xf>
    <xf numFmtId="0" fontId="180" fillId="0" borderId="101" applyNumberFormat="0" applyFill="0" applyAlignment="0" applyProtection="0">
      <alignment vertical="center"/>
    </xf>
    <xf numFmtId="0" fontId="180" fillId="0" borderId="101" applyNumberFormat="0" applyFill="0" applyAlignment="0" applyProtection="0">
      <alignment vertical="center"/>
    </xf>
    <xf numFmtId="218" fontId="104" fillId="0" borderId="0" applyFont="0" applyFill="0" applyBorder="0" applyAlignment="0" applyProtection="0"/>
    <xf numFmtId="180" fontId="102" fillId="0" borderId="0" applyFont="0" applyFill="0" applyBorder="0" applyAlignment="0" applyProtection="0"/>
    <xf numFmtId="219" fontId="105" fillId="0" borderId="0" applyFill="0" applyBorder="0" applyProtection="0">
      <alignment horizontal="right"/>
    </xf>
    <xf numFmtId="0" fontId="94" fillId="0" borderId="13">
      <alignment vertical="justify" wrapText="1"/>
    </xf>
    <xf numFmtId="0" fontId="105" fillId="0" borderId="0"/>
    <xf numFmtId="0" fontId="182" fillId="43" borderId="97" applyNumberFormat="0" applyAlignment="0" applyProtection="0">
      <alignment vertical="center"/>
    </xf>
    <xf numFmtId="0" fontId="182" fillId="43" borderId="97" applyNumberFormat="0" applyAlignment="0" applyProtection="0">
      <alignment vertical="center"/>
    </xf>
    <xf numFmtId="0" fontId="182" fillId="43" borderId="97" applyNumberFormat="0" applyAlignment="0" applyProtection="0">
      <alignment vertical="center"/>
    </xf>
    <xf numFmtId="0" fontId="182" fillId="43" borderId="97" applyNumberFormat="0" applyAlignment="0" applyProtection="0">
      <alignment vertical="center"/>
    </xf>
    <xf numFmtId="0" fontId="182" fillId="43" borderId="97" applyNumberFormat="0" applyAlignment="0" applyProtection="0">
      <alignment vertical="center"/>
    </xf>
    <xf numFmtId="0" fontId="182" fillId="43" borderId="97" applyNumberFormat="0" applyAlignment="0" applyProtection="0">
      <alignment vertical="center"/>
    </xf>
    <xf numFmtId="0" fontId="182" fillId="43" borderId="97" applyNumberFormat="0" applyAlignment="0" applyProtection="0">
      <alignment vertical="center"/>
    </xf>
    <xf numFmtId="0" fontId="182" fillId="43" borderId="97" applyNumberFormat="0" applyAlignment="0" applyProtection="0">
      <alignment vertical="center"/>
    </xf>
    <xf numFmtId="0" fontId="182" fillId="43" borderId="97" applyNumberFormat="0" applyAlignment="0" applyProtection="0">
      <alignment vertical="center"/>
    </xf>
    <xf numFmtId="0" fontId="182" fillId="43" borderId="97" applyNumberFormat="0" applyAlignment="0" applyProtection="0">
      <alignment vertical="center"/>
    </xf>
    <xf numFmtId="0" fontId="182" fillId="43" borderId="97" applyNumberFormat="0" applyAlignment="0" applyProtection="0">
      <alignment vertical="center"/>
    </xf>
    <xf numFmtId="0" fontId="183" fillId="43" borderId="97" applyNumberFormat="0" applyAlignment="0" applyProtection="0">
      <alignment vertical="center"/>
    </xf>
    <xf numFmtId="0" fontId="183" fillId="43" borderId="97" applyNumberFormat="0" applyAlignment="0" applyProtection="0">
      <alignment vertical="center"/>
    </xf>
    <xf numFmtId="0" fontId="183" fillId="43" borderId="97" applyNumberFormat="0" applyAlignment="0" applyProtection="0">
      <alignment vertical="center"/>
    </xf>
    <xf numFmtId="0" fontId="183" fillId="43" borderId="97" applyNumberFormat="0" applyAlignment="0" applyProtection="0">
      <alignment vertical="center"/>
    </xf>
    <xf numFmtId="0" fontId="183" fillId="43" borderId="97" applyNumberFormat="0" applyAlignment="0" applyProtection="0">
      <alignment vertical="center"/>
    </xf>
    <xf numFmtId="0" fontId="183" fillId="43" borderId="97" applyNumberFormat="0" applyAlignment="0" applyProtection="0">
      <alignment vertical="center"/>
    </xf>
    <xf numFmtId="0" fontId="183" fillId="43" borderId="97" applyNumberFormat="0" applyAlignment="0" applyProtection="0">
      <alignment vertical="center"/>
    </xf>
    <xf numFmtId="0" fontId="183" fillId="43" borderId="97" applyNumberFormat="0" applyAlignment="0" applyProtection="0">
      <alignment vertical="center"/>
    </xf>
    <xf numFmtId="0" fontId="183" fillId="43" borderId="97" applyNumberFormat="0" applyAlignment="0" applyProtection="0">
      <alignment vertical="center"/>
    </xf>
    <xf numFmtId="0" fontId="183" fillId="43" borderId="97" applyNumberFormat="0" applyAlignment="0" applyProtection="0">
      <alignment vertical="center"/>
    </xf>
    <xf numFmtId="0" fontId="182" fillId="43" borderId="97" applyNumberFormat="0" applyAlignment="0" applyProtection="0">
      <alignment vertical="center"/>
    </xf>
    <xf numFmtId="0" fontId="183" fillId="43" borderId="97" applyNumberFormat="0" applyAlignment="0" applyProtection="0">
      <alignment vertical="center"/>
    </xf>
    <xf numFmtId="0" fontId="182" fillId="43" borderId="97" applyNumberFormat="0" applyAlignment="0" applyProtection="0">
      <alignment vertical="center"/>
    </xf>
    <xf numFmtId="0" fontId="182" fillId="43" borderId="97" applyNumberFormat="0" applyAlignment="0" applyProtection="0">
      <alignment vertical="center"/>
    </xf>
    <xf numFmtId="0" fontId="182" fillId="43" borderId="97" applyNumberFormat="0" applyAlignment="0" applyProtection="0">
      <alignment vertical="center"/>
    </xf>
    <xf numFmtId="0" fontId="182" fillId="43" borderId="97" applyNumberFormat="0" applyAlignment="0" applyProtection="0">
      <alignment vertical="center"/>
    </xf>
    <xf numFmtId="0" fontId="182" fillId="43" borderId="97" applyNumberFormat="0" applyAlignment="0" applyProtection="0">
      <alignment vertical="center"/>
    </xf>
    <xf numFmtId="0" fontId="182" fillId="43" borderId="97" applyNumberFormat="0" applyAlignment="0" applyProtection="0">
      <alignment vertical="center"/>
    </xf>
    <xf numFmtId="0" fontId="182" fillId="43" borderId="97" applyNumberFormat="0" applyAlignment="0" applyProtection="0">
      <alignment vertical="center"/>
    </xf>
    <xf numFmtId="4" fontId="106" fillId="0" borderId="0" applyFont="0" applyFill="0" applyBorder="0" applyAlignment="0" applyProtection="0"/>
    <xf numFmtId="3" fontId="106" fillId="0" borderId="0" applyFont="0" applyFill="0" applyBorder="0" applyAlignment="0" applyProtection="0"/>
    <xf numFmtId="0" fontId="184" fillId="0" borderId="0" applyNumberFormat="0" applyFill="0" applyBorder="0" applyAlignment="0" applyProtection="0">
      <alignment vertical="center"/>
    </xf>
    <xf numFmtId="0" fontId="185" fillId="0" borderId="102" applyNumberFormat="0" applyFill="0" applyAlignment="0" applyProtection="0">
      <alignment vertical="center"/>
    </xf>
    <xf numFmtId="0" fontId="185" fillId="0" borderId="102" applyNumberFormat="0" applyFill="0" applyAlignment="0" applyProtection="0">
      <alignment vertical="center"/>
    </xf>
    <xf numFmtId="0" fontId="185" fillId="0" borderId="102" applyNumberFormat="0" applyFill="0" applyAlignment="0" applyProtection="0">
      <alignment vertical="center"/>
    </xf>
    <xf numFmtId="0" fontId="185" fillId="0" borderId="102" applyNumberFormat="0" applyFill="0" applyAlignment="0" applyProtection="0">
      <alignment vertical="center"/>
    </xf>
    <xf numFmtId="0" fontId="185" fillId="0" borderId="102" applyNumberFormat="0" applyFill="0" applyAlignment="0" applyProtection="0">
      <alignment vertical="center"/>
    </xf>
    <xf numFmtId="0" fontId="185" fillId="0" borderId="102" applyNumberFormat="0" applyFill="0" applyAlignment="0" applyProtection="0">
      <alignment vertical="center"/>
    </xf>
    <xf numFmtId="0" fontId="185" fillId="0" borderId="102" applyNumberFormat="0" applyFill="0" applyAlignment="0" applyProtection="0">
      <alignment vertical="center"/>
    </xf>
    <xf numFmtId="0" fontId="185" fillId="0" borderId="102" applyNumberFormat="0" applyFill="0" applyAlignment="0" applyProtection="0">
      <alignment vertical="center"/>
    </xf>
    <xf numFmtId="0" fontId="185" fillId="0" borderId="102" applyNumberFormat="0" applyFill="0" applyAlignment="0" applyProtection="0">
      <alignment vertical="center"/>
    </xf>
    <xf numFmtId="0" fontId="185" fillId="0" borderId="102" applyNumberFormat="0" applyFill="0" applyAlignment="0" applyProtection="0">
      <alignment vertical="center"/>
    </xf>
    <xf numFmtId="0" fontId="185" fillId="0" borderId="102" applyNumberFormat="0" applyFill="0" applyAlignment="0" applyProtection="0">
      <alignment vertical="center"/>
    </xf>
    <xf numFmtId="0" fontId="186" fillId="0" borderId="102" applyNumberFormat="0" applyFill="0" applyAlignment="0" applyProtection="0">
      <alignment vertical="center"/>
    </xf>
    <xf numFmtId="0" fontId="186" fillId="0" borderId="102" applyNumberFormat="0" applyFill="0" applyAlignment="0" applyProtection="0">
      <alignment vertical="center"/>
    </xf>
    <xf numFmtId="0" fontId="186" fillId="0" borderId="102" applyNumberFormat="0" applyFill="0" applyAlignment="0" applyProtection="0">
      <alignment vertical="center"/>
    </xf>
    <xf numFmtId="0" fontId="186" fillId="0" borderId="102" applyNumberFormat="0" applyFill="0" applyAlignment="0" applyProtection="0">
      <alignment vertical="center"/>
    </xf>
    <xf numFmtId="0" fontId="186" fillId="0" borderId="102" applyNumberFormat="0" applyFill="0" applyAlignment="0" applyProtection="0">
      <alignment vertical="center"/>
    </xf>
    <xf numFmtId="0" fontId="186" fillId="0" borderId="102" applyNumberFormat="0" applyFill="0" applyAlignment="0" applyProtection="0">
      <alignment vertical="center"/>
    </xf>
    <xf numFmtId="0" fontId="186" fillId="0" borderId="102" applyNumberFormat="0" applyFill="0" applyAlignment="0" applyProtection="0">
      <alignment vertical="center"/>
    </xf>
    <xf numFmtId="0" fontId="186" fillId="0" borderId="102" applyNumberFormat="0" applyFill="0" applyAlignment="0" applyProtection="0">
      <alignment vertical="center"/>
    </xf>
    <xf numFmtId="0" fontId="186" fillId="0" borderId="102" applyNumberFormat="0" applyFill="0" applyAlignment="0" applyProtection="0">
      <alignment vertical="center"/>
    </xf>
    <xf numFmtId="0" fontId="186" fillId="0" borderId="102" applyNumberFormat="0" applyFill="0" applyAlignment="0" applyProtection="0">
      <alignment vertical="center"/>
    </xf>
    <xf numFmtId="0" fontId="185" fillId="0" borderId="102" applyNumberFormat="0" applyFill="0" applyAlignment="0" applyProtection="0">
      <alignment vertical="center"/>
    </xf>
    <xf numFmtId="0" fontId="186" fillId="0" borderId="102" applyNumberFormat="0" applyFill="0" applyAlignment="0" applyProtection="0">
      <alignment vertical="center"/>
    </xf>
    <xf numFmtId="0" fontId="185" fillId="0" borderId="102" applyNumberFormat="0" applyFill="0" applyAlignment="0" applyProtection="0">
      <alignment vertical="center"/>
    </xf>
    <xf numFmtId="0" fontId="185" fillId="0" borderId="102" applyNumberFormat="0" applyFill="0" applyAlignment="0" applyProtection="0">
      <alignment vertical="center"/>
    </xf>
    <xf numFmtId="0" fontId="185" fillId="0" borderId="102" applyNumberFormat="0" applyFill="0" applyAlignment="0" applyProtection="0">
      <alignment vertical="center"/>
    </xf>
    <xf numFmtId="0" fontId="185" fillId="0" borderId="102" applyNumberFormat="0" applyFill="0" applyAlignment="0" applyProtection="0">
      <alignment vertical="center"/>
    </xf>
    <xf numFmtId="0" fontId="185" fillId="0" borderId="102" applyNumberFormat="0" applyFill="0" applyAlignment="0" applyProtection="0">
      <alignment vertical="center"/>
    </xf>
    <xf numFmtId="0" fontId="185" fillId="0" borderId="102" applyNumberFormat="0" applyFill="0" applyAlignment="0" applyProtection="0">
      <alignment vertical="center"/>
    </xf>
    <xf numFmtId="0" fontId="185" fillId="0" borderId="102" applyNumberFormat="0" applyFill="0" applyAlignment="0" applyProtection="0">
      <alignment vertical="center"/>
    </xf>
    <xf numFmtId="0" fontId="184" fillId="0" borderId="0" applyNumberFormat="0" applyFill="0" applyBorder="0" applyAlignment="0" applyProtection="0">
      <alignment vertical="center"/>
    </xf>
    <xf numFmtId="0" fontId="184" fillId="0" borderId="0" applyNumberFormat="0" applyFill="0" applyBorder="0" applyAlignment="0" applyProtection="0">
      <alignment vertical="center"/>
    </xf>
    <xf numFmtId="0" fontId="184" fillId="0" borderId="0" applyNumberFormat="0" applyFill="0" applyBorder="0" applyAlignment="0" applyProtection="0">
      <alignment vertical="center"/>
    </xf>
    <xf numFmtId="0" fontId="184" fillId="0" borderId="0" applyNumberFormat="0" applyFill="0" applyBorder="0" applyAlignment="0" applyProtection="0">
      <alignment vertical="center"/>
    </xf>
    <xf numFmtId="0" fontId="184" fillId="0" borderId="0" applyNumberFormat="0" applyFill="0" applyBorder="0" applyAlignment="0" applyProtection="0">
      <alignment vertical="center"/>
    </xf>
    <xf numFmtId="0" fontId="184" fillId="0" borderId="0" applyNumberFormat="0" applyFill="0" applyBorder="0" applyAlignment="0" applyProtection="0">
      <alignment vertical="center"/>
    </xf>
    <xf numFmtId="0" fontId="184" fillId="0" borderId="0" applyNumberFormat="0" applyFill="0" applyBorder="0" applyAlignment="0" applyProtection="0">
      <alignment vertical="center"/>
    </xf>
    <xf numFmtId="0" fontId="184" fillId="0" borderId="0" applyNumberFormat="0" applyFill="0" applyBorder="0" applyAlignment="0" applyProtection="0">
      <alignment vertical="center"/>
    </xf>
    <xf numFmtId="0" fontId="184" fillId="0" borderId="0" applyNumberFormat="0" applyFill="0" applyBorder="0" applyAlignment="0" applyProtection="0">
      <alignment vertical="center"/>
    </xf>
    <xf numFmtId="0" fontId="184" fillId="0" borderId="0" applyNumberFormat="0" applyFill="0" applyBorder="0" applyAlignment="0" applyProtection="0">
      <alignment vertical="center"/>
    </xf>
    <xf numFmtId="0" fontId="187" fillId="0" borderId="103" applyNumberFormat="0" applyFill="0" applyAlignment="0" applyProtection="0">
      <alignment vertical="center"/>
    </xf>
    <xf numFmtId="0" fontId="187" fillId="0" borderId="103" applyNumberFormat="0" applyFill="0" applyAlignment="0" applyProtection="0">
      <alignment vertical="center"/>
    </xf>
    <xf numFmtId="0" fontId="187" fillId="0" borderId="103" applyNumberFormat="0" applyFill="0" applyAlignment="0" applyProtection="0">
      <alignment vertical="center"/>
    </xf>
    <xf numFmtId="0" fontId="187" fillId="0" borderId="103" applyNumberFormat="0" applyFill="0" applyAlignment="0" applyProtection="0">
      <alignment vertical="center"/>
    </xf>
    <xf numFmtId="0" fontId="187" fillId="0" borderId="103" applyNumberFormat="0" applyFill="0" applyAlignment="0" applyProtection="0">
      <alignment vertical="center"/>
    </xf>
    <xf numFmtId="0" fontId="187" fillId="0" borderId="103" applyNumberFormat="0" applyFill="0" applyAlignment="0" applyProtection="0">
      <alignment vertical="center"/>
    </xf>
    <xf numFmtId="0" fontId="187" fillId="0" borderId="103" applyNumberFormat="0" applyFill="0" applyAlignment="0" applyProtection="0">
      <alignment vertical="center"/>
    </xf>
    <xf numFmtId="0" fontId="187" fillId="0" borderId="103" applyNumberFormat="0" applyFill="0" applyAlignment="0" applyProtection="0">
      <alignment vertical="center"/>
    </xf>
    <xf numFmtId="0" fontId="187" fillId="0" borderId="103" applyNumberFormat="0" applyFill="0" applyAlignment="0" applyProtection="0">
      <alignment vertical="center"/>
    </xf>
    <xf numFmtId="0" fontId="187" fillId="0" borderId="103" applyNumberFormat="0" applyFill="0" applyAlignment="0" applyProtection="0">
      <alignment vertical="center"/>
    </xf>
    <xf numFmtId="0" fontId="187" fillId="0" borderId="103" applyNumberFormat="0" applyFill="0" applyAlignment="0" applyProtection="0">
      <alignment vertical="center"/>
    </xf>
    <xf numFmtId="0" fontId="188" fillId="0" borderId="103" applyNumberFormat="0" applyFill="0" applyAlignment="0" applyProtection="0">
      <alignment vertical="center"/>
    </xf>
    <xf numFmtId="0" fontId="188" fillId="0" borderId="103" applyNumberFormat="0" applyFill="0" applyAlignment="0" applyProtection="0">
      <alignment vertical="center"/>
    </xf>
    <xf numFmtId="0" fontId="188" fillId="0" borderId="103" applyNumberFormat="0" applyFill="0" applyAlignment="0" applyProtection="0">
      <alignment vertical="center"/>
    </xf>
    <xf numFmtId="0" fontId="188" fillId="0" borderId="103" applyNumberFormat="0" applyFill="0" applyAlignment="0" applyProtection="0">
      <alignment vertical="center"/>
    </xf>
    <xf numFmtId="0" fontId="188" fillId="0" borderId="103" applyNumberFormat="0" applyFill="0" applyAlignment="0" applyProtection="0">
      <alignment vertical="center"/>
    </xf>
    <xf numFmtId="0" fontId="188" fillId="0" borderId="103" applyNumberFormat="0" applyFill="0" applyAlignment="0" applyProtection="0">
      <alignment vertical="center"/>
    </xf>
    <xf numFmtId="0" fontId="188" fillId="0" borderId="103" applyNumberFormat="0" applyFill="0" applyAlignment="0" applyProtection="0">
      <alignment vertical="center"/>
    </xf>
    <xf numFmtId="0" fontId="188" fillId="0" borderId="103" applyNumberFormat="0" applyFill="0" applyAlignment="0" applyProtection="0">
      <alignment vertical="center"/>
    </xf>
    <xf numFmtId="0" fontId="188" fillId="0" borderId="103" applyNumberFormat="0" applyFill="0" applyAlignment="0" applyProtection="0">
      <alignment vertical="center"/>
    </xf>
    <xf numFmtId="0" fontId="188" fillId="0" borderId="103" applyNumberFormat="0" applyFill="0" applyAlignment="0" applyProtection="0">
      <alignment vertical="center"/>
    </xf>
    <xf numFmtId="0" fontId="187" fillId="0" borderId="103" applyNumberFormat="0" applyFill="0" applyAlignment="0" applyProtection="0">
      <alignment vertical="center"/>
    </xf>
    <xf numFmtId="0" fontId="188" fillId="0" borderId="103" applyNumberFormat="0" applyFill="0" applyAlignment="0" applyProtection="0">
      <alignment vertical="center"/>
    </xf>
    <xf numFmtId="0" fontId="187" fillId="0" borderId="103" applyNumberFormat="0" applyFill="0" applyAlignment="0" applyProtection="0">
      <alignment vertical="center"/>
    </xf>
    <xf numFmtId="0" fontId="187" fillId="0" borderId="103" applyNumberFormat="0" applyFill="0" applyAlignment="0" applyProtection="0">
      <alignment vertical="center"/>
    </xf>
    <xf numFmtId="0" fontId="187" fillId="0" borderId="103" applyNumberFormat="0" applyFill="0" applyAlignment="0" applyProtection="0">
      <alignment vertical="center"/>
    </xf>
    <xf numFmtId="0" fontId="187" fillId="0" borderId="103" applyNumberFormat="0" applyFill="0" applyAlignment="0" applyProtection="0">
      <alignment vertical="center"/>
    </xf>
    <xf numFmtId="0" fontId="187" fillId="0" borderId="103" applyNumberFormat="0" applyFill="0" applyAlignment="0" applyProtection="0">
      <alignment vertical="center"/>
    </xf>
    <xf numFmtId="0" fontId="187" fillId="0" borderId="103" applyNumberFormat="0" applyFill="0" applyAlignment="0" applyProtection="0">
      <alignment vertical="center"/>
    </xf>
    <xf numFmtId="0" fontId="187" fillId="0" borderId="103" applyNumberFormat="0" applyFill="0" applyAlignment="0" applyProtection="0">
      <alignment vertical="center"/>
    </xf>
    <xf numFmtId="0" fontId="184" fillId="0" borderId="0" applyNumberFormat="0" applyFill="0" applyBorder="0" applyAlignment="0" applyProtection="0">
      <alignment vertical="center"/>
    </xf>
    <xf numFmtId="0" fontId="184" fillId="0" borderId="0" applyNumberFormat="0" applyFill="0" applyBorder="0" applyAlignment="0" applyProtection="0">
      <alignment vertical="center"/>
    </xf>
    <xf numFmtId="0" fontId="184" fillId="0" borderId="0" applyNumberFormat="0" applyFill="0" applyBorder="0" applyAlignment="0" applyProtection="0">
      <alignment vertical="center"/>
    </xf>
    <xf numFmtId="0" fontId="184" fillId="0" borderId="0" applyNumberFormat="0" applyFill="0" applyBorder="0" applyAlignment="0" applyProtection="0">
      <alignment vertical="center"/>
    </xf>
    <xf numFmtId="0" fontId="184" fillId="0" borderId="0" applyNumberFormat="0" applyFill="0" applyBorder="0" applyAlignment="0" applyProtection="0">
      <alignment vertical="center"/>
    </xf>
    <xf numFmtId="0" fontId="184" fillId="0" borderId="0" applyNumberFormat="0" applyFill="0" applyBorder="0" applyAlignment="0" applyProtection="0">
      <alignment vertical="center"/>
    </xf>
    <xf numFmtId="0" fontId="184" fillId="0" borderId="0" applyNumberFormat="0" applyFill="0" applyBorder="0" applyAlignment="0" applyProtection="0">
      <alignment vertical="center"/>
    </xf>
    <xf numFmtId="0" fontId="189" fillId="0" borderId="104" applyNumberFormat="0" applyFill="0" applyAlignment="0" applyProtection="0">
      <alignment vertical="center"/>
    </xf>
    <xf numFmtId="0" fontId="189" fillId="0" borderId="104" applyNumberFormat="0" applyFill="0" applyAlignment="0" applyProtection="0">
      <alignment vertical="center"/>
    </xf>
    <xf numFmtId="0" fontId="189" fillId="0" borderId="104" applyNumberFormat="0" applyFill="0" applyAlignment="0" applyProtection="0">
      <alignment vertical="center"/>
    </xf>
    <xf numFmtId="0" fontId="189" fillId="0" borderId="104" applyNumberFormat="0" applyFill="0" applyAlignment="0" applyProtection="0">
      <alignment vertical="center"/>
    </xf>
    <xf numFmtId="0" fontId="189" fillId="0" borderId="104" applyNumberFormat="0" applyFill="0" applyAlignment="0" applyProtection="0">
      <alignment vertical="center"/>
    </xf>
    <xf numFmtId="0" fontId="189" fillId="0" borderId="104" applyNumberFormat="0" applyFill="0" applyAlignment="0" applyProtection="0">
      <alignment vertical="center"/>
    </xf>
    <xf numFmtId="0" fontId="189" fillId="0" borderId="104" applyNumberFormat="0" applyFill="0" applyAlignment="0" applyProtection="0">
      <alignment vertical="center"/>
    </xf>
    <xf numFmtId="0" fontId="189" fillId="0" borderId="104" applyNumberFormat="0" applyFill="0" applyAlignment="0" applyProtection="0">
      <alignment vertical="center"/>
    </xf>
    <xf numFmtId="0" fontId="189" fillId="0" borderId="104" applyNumberFormat="0" applyFill="0" applyAlignment="0" applyProtection="0">
      <alignment vertical="center"/>
    </xf>
    <xf numFmtId="0" fontId="189" fillId="0" borderId="104" applyNumberFormat="0" applyFill="0" applyAlignment="0" applyProtection="0">
      <alignment vertical="center"/>
    </xf>
    <xf numFmtId="0" fontId="189" fillId="0" borderId="104" applyNumberFormat="0" applyFill="0" applyAlignment="0" applyProtection="0">
      <alignment vertical="center"/>
    </xf>
    <xf numFmtId="0" fontId="190" fillId="0" borderId="104" applyNumberFormat="0" applyFill="0" applyAlignment="0" applyProtection="0">
      <alignment vertical="center"/>
    </xf>
    <xf numFmtId="0" fontId="190" fillId="0" borderId="104" applyNumberFormat="0" applyFill="0" applyAlignment="0" applyProtection="0">
      <alignment vertical="center"/>
    </xf>
    <xf numFmtId="0" fontId="190" fillId="0" borderId="104" applyNumberFormat="0" applyFill="0" applyAlignment="0" applyProtection="0">
      <alignment vertical="center"/>
    </xf>
    <xf numFmtId="0" fontId="190" fillId="0" borderId="104" applyNumberFormat="0" applyFill="0" applyAlignment="0" applyProtection="0">
      <alignment vertical="center"/>
    </xf>
    <xf numFmtId="0" fontId="190" fillId="0" borderId="104" applyNumberFormat="0" applyFill="0" applyAlignment="0" applyProtection="0">
      <alignment vertical="center"/>
    </xf>
    <xf numFmtId="0" fontId="190" fillId="0" borderId="104" applyNumberFormat="0" applyFill="0" applyAlignment="0" applyProtection="0">
      <alignment vertical="center"/>
    </xf>
    <xf numFmtId="0" fontId="190" fillId="0" borderId="104" applyNumberFormat="0" applyFill="0" applyAlignment="0" applyProtection="0">
      <alignment vertical="center"/>
    </xf>
    <xf numFmtId="0" fontId="190" fillId="0" borderId="104" applyNumberFormat="0" applyFill="0" applyAlignment="0" applyProtection="0">
      <alignment vertical="center"/>
    </xf>
    <xf numFmtId="0" fontId="190" fillId="0" borderId="104" applyNumberFormat="0" applyFill="0" applyAlignment="0" applyProtection="0">
      <alignment vertical="center"/>
    </xf>
    <xf numFmtId="0" fontId="190" fillId="0" borderId="104" applyNumberFormat="0" applyFill="0" applyAlignment="0" applyProtection="0">
      <alignment vertical="center"/>
    </xf>
    <xf numFmtId="0" fontId="189" fillId="0" borderId="104" applyNumberFormat="0" applyFill="0" applyAlignment="0" applyProtection="0">
      <alignment vertical="center"/>
    </xf>
    <xf numFmtId="0" fontId="190" fillId="0" borderId="104" applyNumberFormat="0" applyFill="0" applyAlignment="0" applyProtection="0">
      <alignment vertical="center"/>
    </xf>
    <xf numFmtId="0" fontId="189" fillId="0" borderId="104" applyNumberFormat="0" applyFill="0" applyAlignment="0" applyProtection="0">
      <alignment vertical="center"/>
    </xf>
    <xf numFmtId="0" fontId="189" fillId="0" borderId="104" applyNumberFormat="0" applyFill="0" applyAlignment="0" applyProtection="0">
      <alignment vertical="center"/>
    </xf>
    <xf numFmtId="0" fontId="189" fillId="0" borderId="104" applyNumberFormat="0" applyFill="0" applyAlignment="0" applyProtection="0">
      <alignment vertical="center"/>
    </xf>
    <xf numFmtId="0" fontId="189" fillId="0" borderId="104" applyNumberFormat="0" applyFill="0" applyAlignment="0" applyProtection="0">
      <alignment vertical="center"/>
    </xf>
    <xf numFmtId="0" fontId="189" fillId="0" borderId="104" applyNumberFormat="0" applyFill="0" applyAlignment="0" applyProtection="0">
      <alignment vertical="center"/>
    </xf>
    <xf numFmtId="0" fontId="189" fillId="0" borderId="104" applyNumberFormat="0" applyFill="0" applyAlignment="0" applyProtection="0">
      <alignment vertical="center"/>
    </xf>
    <xf numFmtId="0" fontId="189" fillId="0" borderId="104" applyNumberFormat="0" applyFill="0" applyAlignment="0" applyProtection="0">
      <alignment vertical="center"/>
    </xf>
    <xf numFmtId="0" fontId="189" fillId="0" borderId="0" applyNumberFormat="0" applyFill="0" applyBorder="0" applyAlignment="0" applyProtection="0">
      <alignment vertical="center"/>
    </xf>
    <xf numFmtId="0" fontId="189" fillId="0" borderId="0" applyNumberFormat="0" applyFill="0" applyBorder="0" applyAlignment="0" applyProtection="0">
      <alignment vertical="center"/>
    </xf>
    <xf numFmtId="0" fontId="189" fillId="0" borderId="0" applyNumberFormat="0" applyFill="0" applyBorder="0" applyAlignment="0" applyProtection="0">
      <alignment vertical="center"/>
    </xf>
    <xf numFmtId="0" fontId="189" fillId="0" borderId="0" applyNumberFormat="0" applyFill="0" applyBorder="0" applyAlignment="0" applyProtection="0">
      <alignment vertical="center"/>
    </xf>
    <xf numFmtId="0" fontId="189" fillId="0" borderId="0" applyNumberFormat="0" applyFill="0" applyBorder="0" applyAlignment="0" applyProtection="0">
      <alignment vertical="center"/>
    </xf>
    <xf numFmtId="0" fontId="189" fillId="0" borderId="0" applyNumberFormat="0" applyFill="0" applyBorder="0" applyAlignment="0" applyProtection="0">
      <alignment vertical="center"/>
    </xf>
    <xf numFmtId="0" fontId="189" fillId="0" borderId="0" applyNumberFormat="0" applyFill="0" applyBorder="0" applyAlignment="0" applyProtection="0">
      <alignment vertical="center"/>
    </xf>
    <xf numFmtId="0" fontId="189" fillId="0" borderId="0" applyNumberFormat="0" applyFill="0" applyBorder="0" applyAlignment="0" applyProtection="0">
      <alignment vertical="center"/>
    </xf>
    <xf numFmtId="0" fontId="189" fillId="0" borderId="0" applyNumberFormat="0" applyFill="0" applyBorder="0" applyAlignment="0" applyProtection="0">
      <alignment vertical="center"/>
    </xf>
    <xf numFmtId="0" fontId="189" fillId="0" borderId="0" applyNumberFormat="0" applyFill="0" applyBorder="0" applyAlignment="0" applyProtection="0">
      <alignment vertical="center"/>
    </xf>
    <xf numFmtId="0" fontId="189" fillId="0" borderId="0" applyNumberFormat="0" applyFill="0" applyBorder="0" applyAlignment="0" applyProtection="0">
      <alignment vertical="center"/>
    </xf>
    <xf numFmtId="0" fontId="190" fillId="0" borderId="0" applyNumberFormat="0" applyFill="0" applyBorder="0" applyAlignment="0" applyProtection="0">
      <alignment vertical="center"/>
    </xf>
    <xf numFmtId="0" fontId="190" fillId="0" borderId="0" applyNumberFormat="0" applyFill="0" applyBorder="0" applyAlignment="0" applyProtection="0">
      <alignment vertical="center"/>
    </xf>
    <xf numFmtId="0" fontId="190" fillId="0" borderId="0" applyNumberFormat="0" applyFill="0" applyBorder="0" applyAlignment="0" applyProtection="0">
      <alignment vertical="center"/>
    </xf>
    <xf numFmtId="0" fontId="190" fillId="0" borderId="0" applyNumberFormat="0" applyFill="0" applyBorder="0" applyAlignment="0" applyProtection="0">
      <alignment vertical="center"/>
    </xf>
    <xf numFmtId="0" fontId="190" fillId="0" borderId="0" applyNumberFormat="0" applyFill="0" applyBorder="0" applyAlignment="0" applyProtection="0">
      <alignment vertical="center"/>
    </xf>
    <xf numFmtId="0" fontId="190" fillId="0" borderId="0" applyNumberFormat="0" applyFill="0" applyBorder="0" applyAlignment="0" applyProtection="0">
      <alignment vertical="center"/>
    </xf>
    <xf numFmtId="0" fontId="190" fillId="0" borderId="0" applyNumberFormat="0" applyFill="0" applyBorder="0" applyAlignment="0" applyProtection="0">
      <alignment vertical="center"/>
    </xf>
    <xf numFmtId="0" fontId="190" fillId="0" borderId="0" applyNumberFormat="0" applyFill="0" applyBorder="0" applyAlignment="0" applyProtection="0">
      <alignment vertical="center"/>
    </xf>
    <xf numFmtId="0" fontId="190" fillId="0" borderId="0" applyNumberFormat="0" applyFill="0" applyBorder="0" applyAlignment="0" applyProtection="0">
      <alignment vertical="center"/>
    </xf>
    <xf numFmtId="0" fontId="190" fillId="0" borderId="0" applyNumberFormat="0" applyFill="0" applyBorder="0" applyAlignment="0" applyProtection="0">
      <alignment vertical="center"/>
    </xf>
    <xf numFmtId="0" fontId="189" fillId="0" borderId="0" applyNumberFormat="0" applyFill="0" applyBorder="0" applyAlignment="0" applyProtection="0">
      <alignment vertical="center"/>
    </xf>
    <xf numFmtId="0" fontId="190" fillId="0" borderId="0" applyNumberFormat="0" applyFill="0" applyBorder="0" applyAlignment="0" applyProtection="0">
      <alignment vertical="center"/>
    </xf>
    <xf numFmtId="0" fontId="189" fillId="0" borderId="0" applyNumberFormat="0" applyFill="0" applyBorder="0" applyAlignment="0" applyProtection="0">
      <alignment vertical="center"/>
    </xf>
    <xf numFmtId="0" fontId="189" fillId="0" borderId="0" applyNumberFormat="0" applyFill="0" applyBorder="0" applyAlignment="0" applyProtection="0">
      <alignment vertical="center"/>
    </xf>
    <xf numFmtId="0" fontId="189" fillId="0" borderId="0" applyNumberFormat="0" applyFill="0" applyBorder="0" applyAlignment="0" applyProtection="0">
      <alignment vertical="center"/>
    </xf>
    <xf numFmtId="0" fontId="189" fillId="0" borderId="0" applyNumberFormat="0" applyFill="0" applyBorder="0" applyAlignment="0" applyProtection="0">
      <alignment vertical="center"/>
    </xf>
    <xf numFmtId="0" fontId="189" fillId="0" borderId="0" applyNumberFormat="0" applyFill="0" applyBorder="0" applyAlignment="0" applyProtection="0">
      <alignment vertical="center"/>
    </xf>
    <xf numFmtId="0" fontId="189" fillId="0" borderId="0" applyNumberFormat="0" applyFill="0" applyBorder="0" applyAlignment="0" applyProtection="0">
      <alignment vertical="center"/>
    </xf>
    <xf numFmtId="0" fontId="189" fillId="0" borderId="0" applyNumberFormat="0" applyFill="0" applyBorder="0" applyAlignment="0" applyProtection="0">
      <alignment vertical="center"/>
    </xf>
    <xf numFmtId="0" fontId="184" fillId="0" borderId="0" applyNumberFormat="0" applyFill="0" applyBorder="0" applyAlignment="0" applyProtection="0">
      <alignment vertical="center"/>
    </xf>
    <xf numFmtId="0" fontId="184" fillId="0" borderId="0" applyNumberFormat="0" applyFill="0" applyBorder="0" applyAlignment="0" applyProtection="0">
      <alignment vertical="center"/>
    </xf>
    <xf numFmtId="0" fontId="184" fillId="0" borderId="0" applyNumberFormat="0" applyFill="0" applyBorder="0" applyAlignment="0" applyProtection="0">
      <alignment vertical="center"/>
    </xf>
    <xf numFmtId="0" fontId="184" fillId="0" borderId="0" applyNumberFormat="0" applyFill="0" applyBorder="0" applyAlignment="0" applyProtection="0">
      <alignment vertical="center"/>
    </xf>
    <xf numFmtId="0" fontId="184" fillId="0" borderId="0" applyNumberFormat="0" applyFill="0" applyBorder="0" applyAlignment="0" applyProtection="0">
      <alignment vertical="center"/>
    </xf>
    <xf numFmtId="215" fontId="41" fillId="0" borderId="0">
      <alignment vertical="center"/>
    </xf>
    <xf numFmtId="215" fontId="41" fillId="0" borderId="0">
      <alignment vertical="center"/>
    </xf>
    <xf numFmtId="220" fontId="8" fillId="0" borderId="0" applyFill="0" applyBorder="0" applyProtection="0">
      <alignment vertical="center"/>
    </xf>
    <xf numFmtId="0" fontId="191" fillId="44" borderId="0" applyNumberFormat="0" applyBorder="0" applyAlignment="0" applyProtection="0">
      <alignment vertical="center"/>
    </xf>
    <xf numFmtId="0" fontId="191" fillId="44" borderId="0" applyNumberFormat="0" applyBorder="0" applyAlignment="0" applyProtection="0">
      <alignment vertical="center"/>
    </xf>
    <xf numFmtId="0" fontId="191" fillId="44" borderId="0" applyNumberFormat="0" applyBorder="0" applyAlignment="0" applyProtection="0">
      <alignment vertical="center"/>
    </xf>
    <xf numFmtId="0" fontId="191" fillId="44" borderId="0" applyNumberFormat="0" applyBorder="0" applyAlignment="0" applyProtection="0">
      <alignment vertical="center"/>
    </xf>
    <xf numFmtId="0" fontId="191" fillId="44" borderId="0" applyNumberFormat="0" applyBorder="0" applyAlignment="0" applyProtection="0">
      <alignment vertical="center"/>
    </xf>
    <xf numFmtId="0" fontId="191" fillId="44" borderId="0" applyNumberFormat="0" applyBorder="0" applyAlignment="0" applyProtection="0">
      <alignment vertical="center"/>
    </xf>
    <xf numFmtId="0" fontId="191" fillId="44" borderId="0" applyNumberFormat="0" applyBorder="0" applyAlignment="0" applyProtection="0">
      <alignment vertical="center"/>
    </xf>
    <xf numFmtId="0" fontId="191" fillId="44" borderId="0" applyNumberFormat="0" applyBorder="0" applyAlignment="0" applyProtection="0">
      <alignment vertical="center"/>
    </xf>
    <xf numFmtId="0" fontId="191" fillId="44" borderId="0" applyNumberFormat="0" applyBorder="0" applyAlignment="0" applyProtection="0">
      <alignment vertical="center"/>
    </xf>
    <xf numFmtId="0" fontId="191" fillId="44" borderId="0" applyNumberFormat="0" applyBorder="0" applyAlignment="0" applyProtection="0">
      <alignment vertical="center"/>
    </xf>
    <xf numFmtId="0" fontId="191" fillId="44" borderId="0" applyNumberFormat="0" applyBorder="0" applyAlignment="0" applyProtection="0">
      <alignment vertical="center"/>
    </xf>
    <xf numFmtId="0" fontId="192" fillId="44" borderId="0" applyNumberFormat="0" applyBorder="0" applyAlignment="0" applyProtection="0">
      <alignment vertical="center"/>
    </xf>
    <xf numFmtId="0" fontId="192" fillId="44" borderId="0" applyNumberFormat="0" applyBorder="0" applyAlignment="0" applyProtection="0">
      <alignment vertical="center"/>
    </xf>
    <xf numFmtId="0" fontId="192" fillId="44" borderId="0" applyNumberFormat="0" applyBorder="0" applyAlignment="0" applyProtection="0">
      <alignment vertical="center"/>
    </xf>
    <xf numFmtId="0" fontId="192" fillId="44" borderId="0" applyNumberFormat="0" applyBorder="0" applyAlignment="0" applyProtection="0">
      <alignment vertical="center"/>
    </xf>
    <xf numFmtId="0" fontId="192" fillId="44" borderId="0" applyNumberFormat="0" applyBorder="0" applyAlignment="0" applyProtection="0">
      <alignment vertical="center"/>
    </xf>
    <xf numFmtId="0" fontId="192" fillId="44" borderId="0" applyNumberFormat="0" applyBorder="0" applyAlignment="0" applyProtection="0">
      <alignment vertical="center"/>
    </xf>
    <xf numFmtId="0" fontId="192" fillId="44" borderId="0" applyNumberFormat="0" applyBorder="0" applyAlignment="0" applyProtection="0">
      <alignment vertical="center"/>
    </xf>
    <xf numFmtId="0" fontId="192" fillId="44" borderId="0" applyNumberFormat="0" applyBorder="0" applyAlignment="0" applyProtection="0">
      <alignment vertical="center"/>
    </xf>
    <xf numFmtId="0" fontId="192" fillId="44" borderId="0" applyNumberFormat="0" applyBorder="0" applyAlignment="0" applyProtection="0">
      <alignment vertical="center"/>
    </xf>
    <xf numFmtId="0" fontId="192" fillId="44" borderId="0" applyNumberFormat="0" applyBorder="0" applyAlignment="0" applyProtection="0">
      <alignment vertical="center"/>
    </xf>
    <xf numFmtId="0" fontId="191" fillId="44" borderId="0" applyNumberFormat="0" applyBorder="0" applyAlignment="0" applyProtection="0">
      <alignment vertical="center"/>
    </xf>
    <xf numFmtId="0" fontId="192" fillId="44" borderId="0" applyNumberFormat="0" applyBorder="0" applyAlignment="0" applyProtection="0">
      <alignment vertical="center"/>
    </xf>
    <xf numFmtId="0" fontId="191" fillId="44" borderId="0" applyNumberFormat="0" applyBorder="0" applyAlignment="0" applyProtection="0">
      <alignment vertical="center"/>
    </xf>
    <xf numFmtId="0" fontId="191" fillId="44" borderId="0" applyNumberFormat="0" applyBorder="0" applyAlignment="0" applyProtection="0">
      <alignment vertical="center"/>
    </xf>
    <xf numFmtId="0" fontId="191" fillId="44" borderId="0" applyNumberFormat="0" applyBorder="0" applyAlignment="0" applyProtection="0">
      <alignment vertical="center"/>
    </xf>
    <xf numFmtId="0" fontId="191" fillId="44" borderId="0" applyNumberFormat="0" applyBorder="0" applyAlignment="0" applyProtection="0">
      <alignment vertical="center"/>
    </xf>
    <xf numFmtId="0" fontId="191" fillId="44" borderId="0" applyNumberFormat="0" applyBorder="0" applyAlignment="0" applyProtection="0">
      <alignment vertical="center"/>
    </xf>
    <xf numFmtId="0" fontId="191" fillId="44" borderId="0" applyNumberFormat="0" applyBorder="0" applyAlignment="0" applyProtection="0">
      <alignment vertical="center"/>
    </xf>
    <xf numFmtId="0" fontId="191" fillId="44" borderId="0" applyNumberFormat="0" applyBorder="0" applyAlignment="0" applyProtection="0">
      <alignment vertical="center"/>
    </xf>
    <xf numFmtId="0" fontId="41" fillId="0" borderId="0"/>
    <xf numFmtId="0" fontId="88" fillId="0" borderId="0"/>
    <xf numFmtId="41" fontId="105" fillId="0" borderId="0" applyFont="0" applyFill="0" applyBorder="0" applyAlignment="0" applyProtection="0"/>
    <xf numFmtId="43" fontId="105" fillId="0" borderId="0" applyFont="0" applyFill="0" applyBorder="0" applyAlignment="0" applyProtection="0"/>
    <xf numFmtId="0" fontId="193" fillId="38" borderId="105" applyNumberFormat="0" applyAlignment="0" applyProtection="0">
      <alignment vertical="center"/>
    </xf>
    <xf numFmtId="0" fontId="193" fillId="38" borderId="105" applyNumberFormat="0" applyAlignment="0" applyProtection="0">
      <alignment vertical="center"/>
    </xf>
    <xf numFmtId="0" fontId="193" fillId="38" borderId="105" applyNumberFormat="0" applyAlignment="0" applyProtection="0">
      <alignment vertical="center"/>
    </xf>
    <xf numFmtId="0" fontId="193" fillId="38" borderId="105" applyNumberFormat="0" applyAlignment="0" applyProtection="0">
      <alignment vertical="center"/>
    </xf>
    <xf numFmtId="0" fontId="193" fillId="38" borderId="105" applyNumberFormat="0" applyAlignment="0" applyProtection="0">
      <alignment vertical="center"/>
    </xf>
    <xf numFmtId="0" fontId="193" fillId="38" borderId="105" applyNumberFormat="0" applyAlignment="0" applyProtection="0">
      <alignment vertical="center"/>
    </xf>
    <xf numFmtId="0" fontId="193" fillId="38" borderId="105" applyNumberFormat="0" applyAlignment="0" applyProtection="0">
      <alignment vertical="center"/>
    </xf>
    <xf numFmtId="0" fontId="193" fillId="38" borderId="105" applyNumberFormat="0" applyAlignment="0" applyProtection="0">
      <alignment vertical="center"/>
    </xf>
    <xf numFmtId="0" fontId="193" fillId="38" borderId="105" applyNumberFormat="0" applyAlignment="0" applyProtection="0">
      <alignment vertical="center"/>
    </xf>
    <xf numFmtId="0" fontId="193" fillId="38" borderId="105" applyNumberFormat="0" applyAlignment="0" applyProtection="0">
      <alignment vertical="center"/>
    </xf>
    <xf numFmtId="0" fontId="193" fillId="38" borderId="105" applyNumberFormat="0" applyAlignment="0" applyProtection="0">
      <alignment vertical="center"/>
    </xf>
    <xf numFmtId="0" fontId="194" fillId="38" borderId="105" applyNumberFormat="0" applyAlignment="0" applyProtection="0">
      <alignment vertical="center"/>
    </xf>
    <xf numFmtId="0" fontId="194" fillId="38" borderId="105" applyNumberFormat="0" applyAlignment="0" applyProtection="0">
      <alignment vertical="center"/>
    </xf>
    <xf numFmtId="0" fontId="194" fillId="38" borderId="105" applyNumberFormat="0" applyAlignment="0" applyProtection="0">
      <alignment vertical="center"/>
    </xf>
    <xf numFmtId="0" fontId="194" fillId="38" borderId="105" applyNumberFormat="0" applyAlignment="0" applyProtection="0">
      <alignment vertical="center"/>
    </xf>
    <xf numFmtId="0" fontId="194" fillId="38" borderId="105" applyNumberFormat="0" applyAlignment="0" applyProtection="0">
      <alignment vertical="center"/>
    </xf>
    <xf numFmtId="0" fontId="194" fillId="38" borderId="105" applyNumberFormat="0" applyAlignment="0" applyProtection="0">
      <alignment vertical="center"/>
    </xf>
    <xf numFmtId="0" fontId="194" fillId="38" borderId="105" applyNumberFormat="0" applyAlignment="0" applyProtection="0">
      <alignment vertical="center"/>
    </xf>
    <xf numFmtId="0" fontId="194" fillId="38" borderId="105" applyNumberFormat="0" applyAlignment="0" applyProtection="0">
      <alignment vertical="center"/>
    </xf>
    <xf numFmtId="0" fontId="194" fillId="38" borderId="105" applyNumberFormat="0" applyAlignment="0" applyProtection="0">
      <alignment vertical="center"/>
    </xf>
    <xf numFmtId="0" fontId="194" fillId="38" borderId="105" applyNumberFormat="0" applyAlignment="0" applyProtection="0">
      <alignment vertical="center"/>
    </xf>
    <xf numFmtId="0" fontId="193" fillId="38" borderId="105" applyNumberFormat="0" applyAlignment="0" applyProtection="0">
      <alignment vertical="center"/>
    </xf>
    <xf numFmtId="0" fontId="194" fillId="38" borderId="105" applyNumberFormat="0" applyAlignment="0" applyProtection="0">
      <alignment vertical="center"/>
    </xf>
    <xf numFmtId="0" fontId="193" fillId="38" borderId="105" applyNumberFormat="0" applyAlignment="0" applyProtection="0">
      <alignment vertical="center"/>
    </xf>
    <xf numFmtId="0" fontId="193" fillId="38" borderId="105" applyNumberFormat="0" applyAlignment="0" applyProtection="0">
      <alignment vertical="center"/>
    </xf>
    <xf numFmtId="0" fontId="193" fillId="38" borderId="105" applyNumberFormat="0" applyAlignment="0" applyProtection="0">
      <alignment vertical="center"/>
    </xf>
    <xf numFmtId="0" fontId="193" fillId="38" borderId="105" applyNumberFormat="0" applyAlignment="0" applyProtection="0">
      <alignment vertical="center"/>
    </xf>
    <xf numFmtId="0" fontId="193" fillId="38" borderId="105" applyNumberFormat="0" applyAlignment="0" applyProtection="0">
      <alignment vertical="center"/>
    </xf>
    <xf numFmtId="0" fontId="193" fillId="38" borderId="105" applyNumberFormat="0" applyAlignment="0" applyProtection="0">
      <alignment vertical="center"/>
    </xf>
    <xf numFmtId="0" fontId="193" fillId="38" borderId="105" applyNumberFormat="0" applyAlignment="0" applyProtection="0">
      <alignment vertical="center"/>
    </xf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38" fontId="41" fillId="0" borderId="0" applyFont="0" applyFill="0" applyBorder="0" applyAlignment="0" applyProtection="0"/>
    <xf numFmtId="212" fontId="41" fillId="0" borderId="0" applyFont="0" applyFill="0" applyBorder="0" applyAlignment="0" applyProtection="0"/>
    <xf numFmtId="222" fontId="77" fillId="0" borderId="0" applyFont="0" applyFill="0" applyBorder="0" applyAlignment="0" applyProtection="0"/>
    <xf numFmtId="42" fontId="7" fillId="0" borderId="0" applyFont="0" applyFill="0" applyBorder="0" applyAlignment="0" applyProtection="0"/>
    <xf numFmtId="42" fontId="5" fillId="0" borderId="0" applyFont="0" applyFill="0" applyBorder="0" applyAlignment="0" applyProtection="0">
      <alignment vertical="center"/>
    </xf>
    <xf numFmtId="223" fontId="77" fillId="0" borderId="0" applyFont="0" applyFill="0" applyBorder="0" applyAlignment="0" applyProtection="0"/>
    <xf numFmtId="0" fontId="78" fillId="9" borderId="14"/>
    <xf numFmtId="9" fontId="106" fillId="0" borderId="0" applyFont="0" applyFill="0" applyBorder="0" applyAlignment="0" applyProtection="0"/>
    <xf numFmtId="224" fontId="41" fillId="0" borderId="9"/>
    <xf numFmtId="0" fontId="162" fillId="0" borderId="0">
      <alignment vertical="center"/>
    </xf>
    <xf numFmtId="0" fontId="159" fillId="0" borderId="0"/>
    <xf numFmtId="0" fontId="162" fillId="0" borderId="0">
      <alignment vertical="center"/>
    </xf>
    <xf numFmtId="0" fontId="162" fillId="0" borderId="0">
      <alignment vertical="center"/>
    </xf>
    <xf numFmtId="0" fontId="162" fillId="0" borderId="0">
      <alignment vertical="center"/>
    </xf>
    <xf numFmtId="0" fontId="162" fillId="0" borderId="0">
      <alignment vertical="center"/>
    </xf>
    <xf numFmtId="0" fontId="162" fillId="0" borderId="0">
      <alignment vertical="center"/>
    </xf>
    <xf numFmtId="0" fontId="162" fillId="0" borderId="0">
      <alignment vertical="center"/>
    </xf>
    <xf numFmtId="0" fontId="162" fillId="0" borderId="0">
      <alignment vertical="center"/>
    </xf>
    <xf numFmtId="0" fontId="162" fillId="0" borderId="0">
      <alignment vertical="center"/>
    </xf>
    <xf numFmtId="0" fontId="16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62" fillId="0" borderId="0">
      <alignment vertical="center"/>
    </xf>
    <xf numFmtId="0" fontId="162" fillId="0" borderId="0">
      <alignment vertical="center"/>
    </xf>
    <xf numFmtId="0" fontId="162" fillId="0" borderId="0">
      <alignment vertical="center"/>
    </xf>
    <xf numFmtId="0" fontId="162" fillId="0" borderId="0">
      <alignment vertical="center"/>
    </xf>
    <xf numFmtId="0" fontId="162" fillId="0" borderId="0">
      <alignment vertical="center"/>
    </xf>
    <xf numFmtId="0" fontId="16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62" fillId="0" borderId="0">
      <alignment vertical="center"/>
    </xf>
    <xf numFmtId="0" fontId="162" fillId="0" borderId="0">
      <alignment vertical="center"/>
    </xf>
    <xf numFmtId="0" fontId="162" fillId="0" borderId="0">
      <alignment vertical="center"/>
    </xf>
    <xf numFmtId="0" fontId="162" fillId="0" borderId="0">
      <alignment vertical="center"/>
    </xf>
    <xf numFmtId="0" fontId="162" fillId="0" borderId="0">
      <alignment vertical="center"/>
    </xf>
    <xf numFmtId="0" fontId="159" fillId="0" borderId="0"/>
    <xf numFmtId="0" fontId="7" fillId="0" borderId="0"/>
    <xf numFmtId="0" fontId="7" fillId="0" borderId="0">
      <alignment vertical="center"/>
    </xf>
    <xf numFmtId="0" fontId="7" fillId="0" borderId="0"/>
    <xf numFmtId="0" fontId="42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62" fillId="0" borderId="0">
      <alignment vertical="center"/>
    </xf>
    <xf numFmtId="0" fontId="162" fillId="0" borderId="0">
      <alignment vertical="center"/>
    </xf>
    <xf numFmtId="0" fontId="162" fillId="0" borderId="0">
      <alignment vertical="center"/>
    </xf>
    <xf numFmtId="0" fontId="162" fillId="0" borderId="0">
      <alignment vertical="center"/>
    </xf>
    <xf numFmtId="0" fontId="162" fillId="0" borderId="0">
      <alignment vertical="center"/>
    </xf>
    <xf numFmtId="0" fontId="159" fillId="0" borderId="0"/>
    <xf numFmtId="0" fontId="7" fillId="0" borderId="0">
      <alignment vertical="center"/>
    </xf>
    <xf numFmtId="0" fontId="162" fillId="0" borderId="0">
      <alignment vertical="center"/>
    </xf>
    <xf numFmtId="0" fontId="7" fillId="0" borderId="0">
      <alignment vertical="center"/>
    </xf>
    <xf numFmtId="0" fontId="159" fillId="0" borderId="0"/>
    <xf numFmtId="0" fontId="159" fillId="0" borderId="0"/>
    <xf numFmtId="0" fontId="163" fillId="0" borderId="0">
      <alignment vertical="center"/>
    </xf>
    <xf numFmtId="0" fontId="163" fillId="0" borderId="0">
      <alignment vertical="center"/>
    </xf>
    <xf numFmtId="0" fontId="163" fillId="0" borderId="0">
      <alignment vertical="center"/>
    </xf>
    <xf numFmtId="0" fontId="163" fillId="0" borderId="0">
      <alignment vertical="center"/>
    </xf>
    <xf numFmtId="0" fontId="163" fillId="0" borderId="0">
      <alignment vertical="center"/>
    </xf>
    <xf numFmtId="0" fontId="163" fillId="0" borderId="0">
      <alignment vertical="center"/>
    </xf>
    <xf numFmtId="0" fontId="163" fillId="0" borderId="0">
      <alignment vertical="center"/>
    </xf>
    <xf numFmtId="0" fontId="162" fillId="0" borderId="0">
      <alignment vertical="center"/>
    </xf>
    <xf numFmtId="0" fontId="195" fillId="0" borderId="0">
      <alignment vertical="center"/>
    </xf>
    <xf numFmtId="0" fontId="195" fillId="0" borderId="0">
      <alignment vertical="center"/>
    </xf>
    <xf numFmtId="0" fontId="41" fillId="0" borderId="0"/>
    <xf numFmtId="0" fontId="163" fillId="0" borderId="0">
      <alignment vertical="center"/>
    </xf>
    <xf numFmtId="0" fontId="163" fillId="0" borderId="0">
      <alignment vertical="center"/>
    </xf>
    <xf numFmtId="0" fontId="163" fillId="0" borderId="0">
      <alignment vertical="center"/>
    </xf>
    <xf numFmtId="0" fontId="163" fillId="0" borderId="0">
      <alignment vertical="center"/>
    </xf>
    <xf numFmtId="0" fontId="162" fillId="0" borderId="0">
      <alignment vertical="center"/>
    </xf>
    <xf numFmtId="0" fontId="162" fillId="0" borderId="0">
      <alignment vertical="center"/>
    </xf>
    <xf numFmtId="0" fontId="162" fillId="0" borderId="0">
      <alignment vertical="center"/>
    </xf>
    <xf numFmtId="0" fontId="162" fillId="0" borderId="0">
      <alignment vertical="center"/>
    </xf>
    <xf numFmtId="0" fontId="41" fillId="0" borderId="0"/>
    <xf numFmtId="0" fontId="162" fillId="0" borderId="0">
      <alignment vertical="center"/>
    </xf>
    <xf numFmtId="0" fontId="162" fillId="0" borderId="0">
      <alignment vertical="center"/>
    </xf>
    <xf numFmtId="0" fontId="162" fillId="0" borderId="0">
      <alignment vertical="center"/>
    </xf>
    <xf numFmtId="0" fontId="159" fillId="0" borderId="0"/>
    <xf numFmtId="0" fontId="162" fillId="0" borderId="0">
      <alignment vertical="center"/>
    </xf>
    <xf numFmtId="0" fontId="159" fillId="0" borderId="0"/>
    <xf numFmtId="0" fontId="159" fillId="0" borderId="0"/>
    <xf numFmtId="0" fontId="162" fillId="0" borderId="0">
      <alignment vertical="center"/>
    </xf>
    <xf numFmtId="0" fontId="7" fillId="0" borderId="0"/>
    <xf numFmtId="0" fontId="7" fillId="0" borderId="0"/>
    <xf numFmtId="0" fontId="41" fillId="0" borderId="0"/>
    <xf numFmtId="38" fontId="8" fillId="4" borderId="0"/>
    <xf numFmtId="0" fontId="7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99" fillId="0" borderId="15">
      <protection locked="0"/>
    </xf>
    <xf numFmtId="40" fontId="107" fillId="0" borderId="0" applyFont="0" applyFill="0" applyBorder="0" applyAlignment="0" applyProtection="0"/>
    <xf numFmtId="38" fontId="107" fillId="0" borderId="0" applyFont="0" applyFill="0" applyBorder="0" applyAlignment="0" applyProtection="0"/>
    <xf numFmtId="43" fontId="7" fillId="0" borderId="0" applyFont="0" applyFill="0" applyBorder="0" applyAlignment="0" applyProtection="0"/>
    <xf numFmtId="225" fontId="105" fillId="0" borderId="0" applyFont="0" applyFill="0" applyBorder="0" applyAlignment="0" applyProtection="0"/>
    <xf numFmtId="226" fontId="105" fillId="0" borderId="0" applyFont="0" applyFill="0" applyBorder="0" applyAlignment="0" applyProtection="0"/>
    <xf numFmtId="0" fontId="106" fillId="0" borderId="0" applyFont="0" applyFill="0" applyBorder="0" applyAlignment="0" applyProtection="0"/>
    <xf numFmtId="0" fontId="106" fillId="0" borderId="0" applyFont="0" applyFill="0" applyBorder="0" applyAlignment="0" applyProtection="0"/>
    <xf numFmtId="197" fontId="96" fillId="0" borderId="0">
      <alignment horizontal="right" vertical="center"/>
    </xf>
    <xf numFmtId="0" fontId="5" fillId="40" borderId="98" applyNumberFormat="0" applyFont="0" applyAlignment="0" applyProtection="0">
      <alignment vertical="center"/>
    </xf>
    <xf numFmtId="0" fontId="5" fillId="40" borderId="98" applyNumberFormat="0" applyFont="0" applyAlignment="0" applyProtection="0">
      <alignment vertical="center"/>
    </xf>
    <xf numFmtId="0" fontId="5" fillId="40" borderId="98" applyNumberFormat="0" applyFont="0" applyAlignment="0" applyProtection="0">
      <alignment vertical="center"/>
    </xf>
    <xf numFmtId="0" fontId="5" fillId="40" borderId="98" applyNumberFormat="0" applyFont="0" applyAlignment="0" applyProtection="0">
      <alignment vertical="center"/>
    </xf>
    <xf numFmtId="9" fontId="141" fillId="0" borderId="0" applyFont="0" applyFill="0" applyBorder="0" applyAlignment="0" applyProtection="0">
      <alignment vertical="center"/>
    </xf>
    <xf numFmtId="9" fontId="141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212" fillId="0" borderId="102" applyNumberFormat="0" applyFill="0" applyAlignment="0" applyProtection="0">
      <alignment vertical="center"/>
    </xf>
    <xf numFmtId="0" fontId="213" fillId="0" borderId="103" applyNumberFormat="0" applyFill="0" applyAlignment="0" applyProtection="0">
      <alignment vertical="center"/>
    </xf>
    <xf numFmtId="0" fontId="214" fillId="0" borderId="104" applyNumberFormat="0" applyFill="0" applyAlignment="0" applyProtection="0">
      <alignment vertical="center"/>
    </xf>
    <xf numFmtId="0" fontId="214" fillId="0" borderId="0" applyNumberFormat="0" applyFill="0" applyBorder="0" applyAlignment="0" applyProtection="0">
      <alignment vertical="center"/>
    </xf>
    <xf numFmtId="0" fontId="215" fillId="44" borderId="0" applyNumberFormat="0" applyBorder="0" applyAlignment="0" applyProtection="0">
      <alignment vertical="center"/>
    </xf>
    <xf numFmtId="0" fontId="216" fillId="39" borderId="0" applyNumberFormat="0" applyBorder="0" applyAlignment="0" applyProtection="0">
      <alignment vertical="center"/>
    </xf>
    <xf numFmtId="0" fontId="217" fillId="41" borderId="0" applyNumberFormat="0" applyBorder="0" applyAlignment="0" applyProtection="0">
      <alignment vertical="center"/>
    </xf>
    <xf numFmtId="0" fontId="218" fillId="43" borderId="97" applyNumberFormat="0" applyAlignment="0" applyProtection="0">
      <alignment vertical="center"/>
    </xf>
    <xf numFmtId="0" fontId="219" fillId="38" borderId="105" applyNumberFormat="0" applyAlignment="0" applyProtection="0">
      <alignment vertical="center"/>
    </xf>
    <xf numFmtId="0" fontId="220" fillId="38" borderId="97" applyNumberFormat="0" applyAlignment="0" applyProtection="0">
      <alignment vertical="center"/>
    </xf>
    <xf numFmtId="0" fontId="221" fillId="0" borderId="100" applyNumberFormat="0" applyFill="0" applyAlignment="0" applyProtection="0">
      <alignment vertical="center"/>
    </xf>
    <xf numFmtId="0" fontId="222" fillId="42" borderId="99" applyNumberFormat="0" applyAlignment="0" applyProtection="0">
      <alignment vertical="center"/>
    </xf>
    <xf numFmtId="0" fontId="223" fillId="0" borderId="0" applyNumberFormat="0" applyFill="0" applyBorder="0" applyAlignment="0" applyProtection="0">
      <alignment vertical="center"/>
    </xf>
    <xf numFmtId="0" fontId="224" fillId="0" borderId="0" applyNumberFormat="0" applyFill="0" applyBorder="0" applyAlignment="0" applyProtection="0">
      <alignment vertical="center"/>
    </xf>
    <xf numFmtId="0" fontId="225" fillId="0" borderId="101" applyNumberFormat="0" applyFill="0" applyAlignment="0" applyProtection="0">
      <alignment vertical="center"/>
    </xf>
    <xf numFmtId="0" fontId="226" fillId="3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26" fillId="26" borderId="0" applyNumberFormat="0" applyBorder="0" applyAlignment="0" applyProtection="0">
      <alignment vertical="center"/>
    </xf>
    <xf numFmtId="0" fontId="226" fillId="3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26" fillId="27" borderId="0" applyNumberFormat="0" applyBorder="0" applyAlignment="0" applyProtection="0">
      <alignment vertical="center"/>
    </xf>
    <xf numFmtId="0" fontId="226" fillId="3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26" fillId="28" borderId="0" applyNumberFormat="0" applyBorder="0" applyAlignment="0" applyProtection="0">
      <alignment vertical="center"/>
    </xf>
    <xf numFmtId="0" fontId="226" fillId="35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26" fillId="29" borderId="0" applyNumberFormat="0" applyBorder="0" applyAlignment="0" applyProtection="0">
      <alignment vertical="center"/>
    </xf>
    <xf numFmtId="0" fontId="226" fillId="3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26" fillId="30" borderId="0" applyNumberFormat="0" applyBorder="0" applyAlignment="0" applyProtection="0">
      <alignment vertical="center"/>
    </xf>
    <xf numFmtId="0" fontId="226" fillId="3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26" fillId="31" borderId="0" applyNumberFormat="0" applyBorder="0" applyAlignment="0" applyProtection="0">
      <alignment vertical="center"/>
    </xf>
    <xf numFmtId="205" fontId="369" fillId="0" borderId="0" applyFont="0" applyFill="0" applyBorder="0" applyAlignment="0" applyProtection="0"/>
    <xf numFmtId="0" fontId="18" fillId="0" borderId="211">
      <alignment horizontal="left" vertical="center"/>
    </xf>
    <xf numFmtId="9" fontId="7" fillId="0" borderId="0" applyFont="0" applyFill="0" applyBorder="0" applyAlignment="0" applyProtection="0"/>
    <xf numFmtId="37" fontId="94" fillId="0" borderId="259" applyAlignment="0"/>
    <xf numFmtId="202" fontId="369" fillId="0" borderId="0" applyFont="0" applyFill="0" applyBorder="0" applyAlignment="0" applyProtection="0"/>
    <xf numFmtId="0" fontId="369" fillId="0" borderId="0"/>
    <xf numFmtId="0" fontId="41" fillId="0" borderId="0"/>
    <xf numFmtId="203" fontId="370" fillId="0" borderId="0" applyFont="0" applyFill="0" applyBorder="0" applyAlignment="0" applyProtection="0"/>
    <xf numFmtId="9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37" fontId="94" fillId="0" borderId="237" applyAlignment="0"/>
    <xf numFmtId="203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0" fontId="233" fillId="61" borderId="325" applyNumberFormat="0" applyAlignment="0" applyProtection="0"/>
    <xf numFmtId="0" fontId="18" fillId="0" borderId="280">
      <alignment horizontal="left" vertical="center"/>
    </xf>
    <xf numFmtId="0" fontId="7" fillId="0" borderId="0"/>
    <xf numFmtId="0" fontId="281" fillId="87" borderId="184" applyNumberFormat="0" applyAlignment="0" applyProtection="0">
      <alignment vertical="center"/>
    </xf>
    <xf numFmtId="37" fontId="94" fillId="0" borderId="191" applyAlignment="0"/>
    <xf numFmtId="204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0" fontId="18" fillId="0" borderId="154">
      <alignment horizontal="left" vertical="center"/>
    </xf>
    <xf numFmtId="0" fontId="348" fillId="87" borderId="177" applyNumberFormat="0" applyAlignment="0" applyProtection="0"/>
    <xf numFmtId="204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3" fontId="8" fillId="2" borderId="279" applyNumberFormat="0" applyFont="0" applyFill="0" applyBorder="0" applyAlignment="0" applyProtection="0">
      <alignment horizontal="center" vertical="center" wrapText="1"/>
    </xf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0" fontId="8" fillId="0" borderId="0"/>
    <xf numFmtId="0" fontId="41" fillId="0" borderId="0"/>
    <xf numFmtId="212" fontId="41" fillId="0" borderId="0" applyFont="0" applyFill="0" applyBorder="0" applyAlignment="0" applyProtection="0"/>
    <xf numFmtId="0" fontId="18" fillId="0" borderId="179">
      <alignment horizontal="left" vertical="center"/>
    </xf>
    <xf numFmtId="204" fontId="370" fillId="0" borderId="0" applyFont="0" applyFill="0" applyBorder="0" applyAlignment="0" applyProtection="0"/>
    <xf numFmtId="0" fontId="359" fillId="0" borderId="0" applyNumberFormat="0" applyFill="0" applyBorder="0" applyAlignment="0" applyProtection="0">
      <alignment vertical="center"/>
    </xf>
    <xf numFmtId="0" fontId="5" fillId="74" borderId="0" applyNumberFormat="0" applyBorder="0" applyAlignment="0" applyProtection="0"/>
    <xf numFmtId="204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0" fontId="247" fillId="0" borderId="0"/>
    <xf numFmtId="0" fontId="265" fillId="73" borderId="0" applyNumberFormat="0" applyBorder="0" applyAlignment="0" applyProtection="0">
      <alignment vertical="center"/>
    </xf>
    <xf numFmtId="0" fontId="369" fillId="0" borderId="0"/>
    <xf numFmtId="0" fontId="359" fillId="0" borderId="0" applyNumberFormat="0" applyFill="0" applyBorder="0" applyAlignment="0" applyProtection="0"/>
    <xf numFmtId="0" fontId="281" fillId="87" borderId="177" applyNumberFormat="0" applyAlignment="0" applyProtection="0">
      <alignment vertical="center"/>
    </xf>
    <xf numFmtId="0" fontId="18" fillId="0" borderId="234">
      <alignment horizontal="left" vertical="center"/>
    </xf>
    <xf numFmtId="0" fontId="354" fillId="80" borderId="0" applyNumberFormat="0" applyBorder="0" applyAlignment="0" applyProtection="0"/>
    <xf numFmtId="205" fontId="370" fillId="0" borderId="0" applyFont="0" applyFill="0" applyBorder="0" applyAlignment="0" applyProtection="0"/>
    <xf numFmtId="41" fontId="162" fillId="0" borderId="0" applyFont="0" applyFill="0" applyBorder="0" applyAlignment="0" applyProtection="0">
      <alignment vertical="center"/>
    </xf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37" fontId="94" fillId="0" borderId="203" applyAlignment="0"/>
    <xf numFmtId="202" fontId="369" fillId="0" borderId="0" applyFont="0" applyFill="0" applyBorder="0" applyAlignment="0" applyProtection="0"/>
    <xf numFmtId="0" fontId="8" fillId="0" borderId="0"/>
    <xf numFmtId="0" fontId="18" fillId="0" borderId="328">
      <alignment horizontal="left" vertical="center"/>
    </xf>
    <xf numFmtId="205" fontId="369" fillId="0" borderId="0" applyFont="0" applyFill="0" applyBorder="0" applyAlignment="0" applyProtection="0"/>
    <xf numFmtId="0" fontId="281" fillId="87" borderId="240" applyNumberFormat="0" applyAlignment="0" applyProtection="0">
      <alignment vertical="center"/>
    </xf>
    <xf numFmtId="37" fontId="94" fillId="0" borderId="331" applyAlignment="0"/>
    <xf numFmtId="202" fontId="369" fillId="0" borderId="0" applyFont="0" applyFill="0" applyBorder="0" applyAlignment="0" applyProtection="0"/>
    <xf numFmtId="0" fontId="161" fillId="0" borderId="0">
      <alignment vertical="center"/>
    </xf>
    <xf numFmtId="0" fontId="361" fillId="0" borderId="121" applyNumberFormat="0" applyFill="0" applyAlignment="0" applyProtection="0"/>
    <xf numFmtId="0" fontId="355" fillId="0" borderId="0" applyNumberFormat="0" applyFill="0" applyBorder="0" applyAlignment="0" applyProtection="0"/>
    <xf numFmtId="202" fontId="369" fillId="0" borderId="0" applyFont="0" applyFill="0" applyBorder="0" applyAlignment="0" applyProtection="0"/>
    <xf numFmtId="37" fontId="94" fillId="0" borderId="339" applyAlignment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0" fontId="159" fillId="0" borderId="0"/>
    <xf numFmtId="202" fontId="369" fillId="0" borderId="0" applyFont="0" applyFill="0" applyBorder="0" applyAlignment="0" applyProtection="0"/>
    <xf numFmtId="0" fontId="5" fillId="88" borderId="0" applyNumberFormat="0" applyBorder="0" applyAlignment="0" applyProtection="0">
      <alignment vertical="center"/>
    </xf>
    <xf numFmtId="0" fontId="240" fillId="61" borderId="184" applyNumberFormat="0" applyAlignment="0" applyProtection="0"/>
    <xf numFmtId="233" fontId="370" fillId="0" borderId="0" applyFont="0" applyFill="0" applyBorder="0" applyAlignment="0" applyProtection="0"/>
    <xf numFmtId="0" fontId="354" fillId="77" borderId="0" applyNumberFormat="0" applyBorder="0" applyAlignment="0" applyProtection="0"/>
    <xf numFmtId="202" fontId="370" fillId="0" borderId="0" applyFont="0" applyFill="0" applyBorder="0" applyAlignment="0" applyProtection="0"/>
    <xf numFmtId="237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0" fontId="189" fillId="0" borderId="104" applyNumberFormat="0" applyFill="0" applyAlignment="0" applyProtection="0">
      <alignment vertical="center"/>
    </xf>
    <xf numFmtId="203" fontId="370" fillId="0" borderId="0" applyFont="0" applyFill="0" applyBorder="0" applyAlignment="0" applyProtection="0"/>
    <xf numFmtId="0" fontId="233" fillId="61" borderId="238" applyNumberFormat="0" applyAlignment="0" applyProtection="0"/>
    <xf numFmtId="0" fontId="8" fillId="0" borderId="0"/>
    <xf numFmtId="0" fontId="41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203" fontId="369" fillId="0" borderId="0" applyFont="0" applyFill="0" applyBorder="0" applyAlignment="0" applyProtection="0"/>
    <xf numFmtId="236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0" fontId="7" fillId="52" borderId="348" applyNumberFormat="0" applyFont="0" applyAlignment="0" applyProtection="0"/>
    <xf numFmtId="203" fontId="369" fillId="0" borderId="0" applyFont="0" applyFill="0" applyBorder="0" applyAlignment="0" applyProtection="0"/>
    <xf numFmtId="0" fontId="275" fillId="72" borderId="224" applyNumberFormat="0" applyAlignment="0" applyProtection="0">
      <alignment vertical="center"/>
    </xf>
    <xf numFmtId="205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0" fontId="189" fillId="0" borderId="0" applyNumberFormat="0" applyFill="0" applyBorder="0" applyAlignment="0" applyProtection="0">
      <alignment vertical="center"/>
    </xf>
    <xf numFmtId="0" fontId="266" fillId="86" borderId="0" applyNumberFormat="0" applyBorder="0" applyAlignment="0" applyProtection="0">
      <alignment vertical="center"/>
    </xf>
    <xf numFmtId="233" fontId="369" fillId="0" borderId="0" applyFont="0" applyFill="0" applyBorder="0" applyAlignment="0" applyProtection="0"/>
    <xf numFmtId="236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0" fontId="348" fillId="87" borderId="349" applyNumberFormat="0" applyAlignment="0" applyProtection="0"/>
    <xf numFmtId="0" fontId="18" fillId="0" borderId="263">
      <alignment horizontal="left" vertical="center"/>
    </xf>
    <xf numFmtId="3" fontId="8" fillId="2" borderId="335" applyNumberFormat="0" applyFont="0" applyFill="0" applyBorder="0" applyAlignment="0" applyProtection="0">
      <alignment horizontal="center" vertical="center" wrapText="1"/>
    </xf>
    <xf numFmtId="0" fontId="329" fillId="87" borderId="309" applyNumberFormat="0" applyAlignment="0" applyProtection="0"/>
    <xf numFmtId="233" fontId="369" fillId="0" borderId="0" applyFont="0" applyFill="0" applyBorder="0" applyAlignment="0" applyProtection="0"/>
    <xf numFmtId="0" fontId="367" fillId="69" borderId="0" applyNumberFormat="0" applyBorder="0" applyAlignment="0" applyProtection="0"/>
    <xf numFmtId="205" fontId="369" fillId="0" borderId="0" applyFont="0" applyFill="0" applyBorder="0" applyAlignment="0" applyProtection="0"/>
    <xf numFmtId="0" fontId="348" fillId="87" borderId="171" applyNumberFormat="0" applyAlignment="0" applyProtection="0"/>
    <xf numFmtId="203" fontId="370" fillId="0" borderId="0" applyFont="0" applyFill="0" applyBorder="0" applyAlignment="0" applyProtection="0"/>
    <xf numFmtId="3" fontId="8" fillId="2" borderId="172" applyNumberFormat="0" applyFont="0" applyFill="0" applyBorder="0" applyAlignment="0" applyProtection="0">
      <alignment horizontal="center" vertical="center" wrapText="1"/>
    </xf>
    <xf numFmtId="37" fontId="94" fillId="0" borderId="170" applyAlignment="0"/>
    <xf numFmtId="204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0" fontId="369" fillId="0" borderId="0"/>
    <xf numFmtId="204" fontId="369" fillId="0" borderId="0" applyFont="0" applyFill="0" applyBorder="0" applyAlignment="0" applyProtection="0"/>
    <xf numFmtId="37" fontId="94" fillId="0" borderId="207" applyAlignment="0"/>
    <xf numFmtId="205" fontId="369" fillId="0" borderId="0" applyFont="0" applyFill="0" applyBorder="0" applyAlignment="0" applyProtection="0"/>
    <xf numFmtId="0" fontId="18" fillId="0" borderId="161">
      <alignment horizontal="left" vertical="center"/>
    </xf>
    <xf numFmtId="203" fontId="369" fillId="0" borderId="0" applyFont="0" applyFill="0" applyBorder="0" applyAlignment="0" applyProtection="0"/>
    <xf numFmtId="0" fontId="268" fillId="87" borderId="192" applyNumberFormat="0" applyAlignment="0" applyProtection="0">
      <alignment vertical="center"/>
    </xf>
    <xf numFmtId="205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37" fontId="370" fillId="0" borderId="0" applyFont="0" applyFill="0" applyBorder="0" applyAlignment="0" applyProtection="0"/>
    <xf numFmtId="0" fontId="354" fillId="77" borderId="0" applyNumberFormat="0" applyBorder="0" applyAlignment="0" applyProtection="0"/>
    <xf numFmtId="0" fontId="275" fillId="72" borderId="192" applyNumberFormat="0" applyAlignment="0" applyProtection="0">
      <alignment vertical="center"/>
    </xf>
    <xf numFmtId="0" fontId="41" fillId="0" borderId="0"/>
    <xf numFmtId="0" fontId="240" fillId="61" borderId="184" applyNumberFormat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0" fontId="18" fillId="0" borderId="342">
      <alignment horizontal="left" vertical="center"/>
    </xf>
    <xf numFmtId="0" fontId="354" fillId="75" borderId="0" applyNumberFormat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0" fontId="277" fillId="0" borderId="130" applyNumberFormat="0" applyFill="0" applyAlignment="0" applyProtection="0">
      <alignment vertical="center"/>
    </xf>
    <xf numFmtId="0" fontId="369" fillId="0" borderId="0"/>
    <xf numFmtId="228" fontId="85" fillId="0" borderId="0" applyFont="0" applyFill="0" applyBorder="0" applyAlignment="0" applyProtection="0"/>
    <xf numFmtId="0" fontId="18" fillId="0" borderId="242">
      <alignment horizontal="left" vertical="center"/>
    </xf>
    <xf numFmtId="0" fontId="174" fillId="0" borderId="0" applyNumberFormat="0" applyFill="0" applyBorder="0" applyAlignment="0" applyProtection="0">
      <alignment vertical="center"/>
    </xf>
    <xf numFmtId="0" fontId="354" fillId="84" borderId="0" applyNumberFormat="0" applyBorder="0" applyAlignment="0" applyProtection="0">
      <alignment vertical="center"/>
    </xf>
    <xf numFmtId="202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0" fontId="18" fillId="0" borderId="242">
      <alignment horizontal="left" vertical="center"/>
    </xf>
    <xf numFmtId="0" fontId="269" fillId="68" borderId="0" applyNumberFormat="0" applyBorder="0" applyAlignment="0" applyProtection="0">
      <alignment vertical="center"/>
    </xf>
    <xf numFmtId="205" fontId="370" fillId="0" borderId="0" applyFont="0" applyFill="0" applyBorder="0" applyAlignment="0" applyProtection="0"/>
    <xf numFmtId="0" fontId="41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0" fontId="18" fillId="0" borderId="342">
      <alignment horizontal="left" vertical="center"/>
    </xf>
    <xf numFmtId="205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0" fontId="329" fillId="87" borderId="208" applyNumberFormat="0" applyAlignment="0" applyProtection="0"/>
    <xf numFmtId="0" fontId="18" fillId="0" borderId="321">
      <alignment horizontal="left" vertical="center"/>
    </xf>
    <xf numFmtId="0" fontId="240" fillId="61" borderId="159" applyNumberFormat="0" applyAlignment="0" applyProtection="0"/>
    <xf numFmtId="0" fontId="94" fillId="0" borderId="162">
      <alignment vertical="justify" wrapText="1"/>
    </xf>
    <xf numFmtId="9" fontId="5" fillId="0" borderId="0" applyFont="0" applyFill="0" applyBorder="0" applyAlignment="0" applyProtection="0">
      <alignment vertical="center"/>
    </xf>
    <xf numFmtId="0" fontId="5" fillId="67" borderId="0" applyNumberFormat="0" applyBorder="0" applyAlignment="0" applyProtection="0"/>
    <xf numFmtId="0" fontId="8" fillId="0" borderId="0"/>
    <xf numFmtId="0" fontId="275" fillId="72" borderId="158" applyNumberFormat="0" applyAlignment="0" applyProtection="0">
      <alignment vertical="center"/>
    </xf>
    <xf numFmtId="0" fontId="274" fillId="0" borderId="156" applyNumberFormat="0" applyFill="0" applyAlignment="0" applyProtection="0">
      <alignment vertical="center"/>
    </xf>
    <xf numFmtId="202" fontId="370" fillId="0" borderId="0" applyFont="0" applyFill="0" applyBorder="0" applyAlignment="0" applyProtection="0"/>
    <xf numFmtId="0" fontId="268" fillId="87" borderId="158" applyNumberFormat="0" applyAlignment="0" applyProtection="0">
      <alignment vertical="center"/>
    </xf>
    <xf numFmtId="0" fontId="240" fillId="61" borderId="159" applyNumberFormat="0" applyAlignment="0" applyProtection="0"/>
    <xf numFmtId="0" fontId="268" fillId="87" borderId="208" applyNumberFormat="0" applyAlignment="0" applyProtection="0">
      <alignment vertical="center"/>
    </xf>
    <xf numFmtId="202" fontId="369" fillId="0" borderId="0" applyFont="0" applyFill="0" applyBorder="0" applyAlignment="0" applyProtection="0"/>
    <xf numFmtId="0" fontId="233" fillId="61" borderId="158" applyNumberFormat="0" applyAlignment="0" applyProtection="0"/>
    <xf numFmtId="205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0" fontId="5" fillId="71" borderId="0" applyNumberFormat="0" applyBorder="0" applyAlignment="0" applyProtection="0">
      <alignment vertical="center"/>
    </xf>
    <xf numFmtId="0" fontId="370" fillId="0" borderId="0"/>
    <xf numFmtId="203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0" fontId="361" fillId="0" borderId="121" applyNumberFormat="0" applyFill="0" applyAlignment="0" applyProtection="0">
      <alignment vertical="center"/>
    </xf>
    <xf numFmtId="204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0" fontId="265" fillId="73" borderId="0" applyNumberFormat="0" applyBorder="0" applyAlignment="0" applyProtection="0">
      <alignment vertical="center"/>
    </xf>
    <xf numFmtId="0" fontId="18" fillId="0" borderId="211">
      <alignment horizontal="left" vertical="center"/>
    </xf>
    <xf numFmtId="0" fontId="18" fillId="0" borderId="211">
      <alignment horizontal="left" vertical="center"/>
    </xf>
    <xf numFmtId="0" fontId="275" fillId="72" borderId="332" applyNumberFormat="0" applyAlignment="0" applyProtection="0">
      <alignment vertical="center"/>
    </xf>
    <xf numFmtId="0" fontId="281" fillId="87" borderId="193" applyNumberFormat="0" applyAlignment="0" applyProtection="0">
      <alignment vertical="center"/>
    </xf>
    <xf numFmtId="203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0" fontId="7" fillId="0" borderId="0"/>
    <xf numFmtId="0" fontId="369" fillId="0" borderId="0"/>
    <xf numFmtId="205" fontId="369" fillId="0" borderId="0" applyFont="0" applyFill="0" applyBorder="0" applyAlignment="0" applyProtection="0"/>
    <xf numFmtId="0" fontId="281" fillId="87" borderId="247" applyNumberFormat="0" applyAlignment="0" applyProtection="0">
      <alignment vertical="center"/>
    </xf>
    <xf numFmtId="0" fontId="355" fillId="0" borderId="0" applyNumberFormat="0" applyFill="0" applyBorder="0" applyAlignment="0" applyProtection="0">
      <alignment vertical="center"/>
    </xf>
    <xf numFmtId="0" fontId="18" fillId="0" borderId="342">
      <alignment horizontal="left" vertical="center"/>
    </xf>
    <xf numFmtId="9" fontId="229" fillId="0" borderId="0" applyFont="0" applyFill="0" applyBorder="0" applyAlignment="0" applyProtection="0">
      <alignment vertical="center"/>
    </xf>
    <xf numFmtId="227" fontId="370" fillId="0" borderId="0" applyFont="0" applyFill="0" applyBorder="0" applyAlignment="0" applyProtection="0"/>
    <xf numFmtId="0" fontId="370" fillId="0" borderId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0" fontId="18" fillId="0" borderId="197">
      <alignment horizontal="left" vertical="center"/>
    </xf>
    <xf numFmtId="0" fontId="18" fillId="0" borderId="351">
      <alignment horizontal="left" vertical="center"/>
    </xf>
    <xf numFmtId="0" fontId="18" fillId="0" borderId="280">
      <alignment horizontal="left" vertical="center"/>
    </xf>
    <xf numFmtId="233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0" fontId="7" fillId="0" borderId="0">
      <alignment vertical="center"/>
    </xf>
    <xf numFmtId="204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33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0" fontId="41" fillId="0" borderId="0" applyFont="0" applyFill="0" applyBorder="0" applyAlignment="0" applyProtection="0"/>
    <xf numFmtId="205" fontId="369" fillId="0" borderId="0" applyFont="0" applyFill="0" applyBorder="0" applyAlignment="0" applyProtection="0"/>
    <xf numFmtId="0" fontId="164" fillId="35" borderId="0" applyNumberFormat="0" applyBorder="0" applyAlignment="0" applyProtection="0">
      <alignment vertical="center"/>
    </xf>
    <xf numFmtId="202" fontId="370" fillId="0" borderId="0" applyFont="0" applyFill="0" applyBorder="0" applyAlignment="0" applyProtection="0"/>
    <xf numFmtId="0" fontId="281" fillId="87" borderId="261" applyNumberFormat="0" applyAlignment="0" applyProtection="0">
      <alignment vertical="center"/>
    </xf>
    <xf numFmtId="0" fontId="281" fillId="87" borderId="152" applyNumberFormat="0" applyAlignment="0" applyProtection="0">
      <alignment vertical="center"/>
    </xf>
    <xf numFmtId="0" fontId="7" fillId="88" borderId="239" applyNumberFormat="0" applyFont="0" applyAlignment="0" applyProtection="0">
      <alignment vertical="center"/>
    </xf>
    <xf numFmtId="202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0" fontId="18" fillId="0" borderId="197">
      <alignment horizontal="left" vertical="center"/>
    </xf>
    <xf numFmtId="205" fontId="370" fillId="0" borderId="0" applyFont="0" applyFill="0" applyBorder="0" applyAlignment="0" applyProtection="0"/>
    <xf numFmtId="0" fontId="18" fillId="0" borderId="342">
      <alignment horizontal="left" vertical="center"/>
    </xf>
    <xf numFmtId="203" fontId="370" fillId="0" borderId="0" applyFont="0" applyFill="0" applyBorder="0" applyAlignment="0" applyProtection="0"/>
    <xf numFmtId="0" fontId="240" fillId="61" borderId="334" applyNumberFormat="0" applyAlignment="0" applyProtection="0"/>
    <xf numFmtId="205" fontId="369" fillId="0" borderId="0" applyFont="0" applyFill="0" applyBorder="0" applyAlignment="0" applyProtection="0"/>
    <xf numFmtId="0" fontId="267" fillId="0" borderId="0" applyNumberFormat="0" applyFill="0" applyBorder="0" applyAlignment="0" applyProtection="0">
      <alignment vertical="center"/>
    </xf>
    <xf numFmtId="204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0" fontId="329" fillId="87" borderId="183" applyNumberFormat="0" applyAlignment="0" applyProtection="0"/>
    <xf numFmtId="237" fontId="369" fillId="0" borderId="0" applyFont="0" applyFill="0" applyBorder="0" applyAlignment="0" applyProtection="0"/>
    <xf numFmtId="236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37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0" fontId="364" fillId="0" borderId="130" applyNumberFormat="0" applyFill="0" applyAlignment="0" applyProtection="0">
      <alignment vertical="center"/>
    </xf>
    <xf numFmtId="0" fontId="240" fillId="61" borderId="209" applyNumberFormat="0" applyAlignment="0" applyProtection="0"/>
    <xf numFmtId="0" fontId="18" fillId="0" borderId="204">
      <alignment horizontal="left" vertical="center"/>
    </xf>
    <xf numFmtId="37" fontId="94" fillId="0" borderId="182" applyAlignment="0"/>
    <xf numFmtId="0" fontId="348" fillId="87" borderId="184" applyNumberFormat="0" applyAlignment="0" applyProtection="0"/>
    <xf numFmtId="0" fontId="367" fillId="69" borderId="0" applyNumberFormat="0" applyBorder="0" applyAlignment="0" applyProtection="0">
      <alignment vertical="center"/>
    </xf>
    <xf numFmtId="0" fontId="7" fillId="0" borderId="0"/>
    <xf numFmtId="3" fontId="8" fillId="2" borderId="248" applyNumberFormat="0" applyFont="0" applyFill="0" applyBorder="0" applyAlignment="0" applyProtection="0">
      <alignment horizontal="center" vertical="center" wrapText="1"/>
    </xf>
    <xf numFmtId="0" fontId="240" fillId="61" borderId="177" applyNumberFormat="0" applyAlignment="0" applyProtection="0"/>
    <xf numFmtId="0" fontId="266" fillId="80" borderId="0" applyNumberFormat="0" applyBorder="0" applyAlignment="0" applyProtection="0">
      <alignment vertical="center"/>
    </xf>
    <xf numFmtId="0" fontId="247" fillId="0" borderId="0"/>
    <xf numFmtId="0" fontId="18" fillId="0" borderId="342">
      <alignment horizontal="left" vertical="center"/>
    </xf>
    <xf numFmtId="202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33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29" fontId="369" fillId="0" borderId="0" applyFont="0" applyFill="0" applyBorder="0" applyAlignment="0" applyProtection="0"/>
    <xf numFmtId="0" fontId="247" fillId="0" borderId="0"/>
    <xf numFmtId="0" fontId="265" fillId="69" borderId="0" applyNumberFormat="0" applyBorder="0" applyAlignment="0" applyProtection="0">
      <alignment vertical="center"/>
    </xf>
    <xf numFmtId="0" fontId="276" fillId="0" borderId="129" applyNumberFormat="0" applyFill="0" applyAlignment="0" applyProtection="0">
      <alignment vertical="center"/>
    </xf>
    <xf numFmtId="203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41" fontId="7" fillId="0" borderId="0" applyFont="0" applyFill="0" applyBorder="0" applyAlignment="0" applyProtection="0">
      <alignment vertical="center"/>
    </xf>
    <xf numFmtId="38" fontId="31" fillId="4" borderId="0" applyNumberFormat="0" applyBorder="0" applyAlignment="0" applyProtection="0"/>
    <xf numFmtId="0" fontId="233" fillId="61" borderId="183" applyNumberFormat="0" applyAlignment="0" applyProtection="0"/>
    <xf numFmtId="202" fontId="370" fillId="0" borderId="0" applyFont="0" applyFill="0" applyBorder="0" applyAlignment="0" applyProtection="0"/>
    <xf numFmtId="3" fontId="8" fillId="2" borderId="178" applyNumberFormat="0" applyFont="0" applyFill="0" applyBorder="0" applyAlignment="0" applyProtection="0">
      <alignment horizontal="center" vertical="center" wrapText="1"/>
    </xf>
    <xf numFmtId="3" fontId="8" fillId="2" borderId="262" applyNumberFormat="0" applyFont="0" applyFill="0" applyBorder="0" applyAlignment="0" applyProtection="0">
      <alignment horizontal="center" vertical="center" wrapText="1"/>
    </xf>
    <xf numFmtId="0" fontId="18" fillId="0" borderId="211">
      <alignment horizontal="left" vertical="center"/>
    </xf>
    <xf numFmtId="0" fontId="354" fillId="78" borderId="0" applyNumberFormat="0" applyBorder="0" applyAlignment="0" applyProtection="0"/>
    <xf numFmtId="205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0" fontId="365" fillId="0" borderId="0" applyNumberFormat="0" applyFill="0" applyBorder="0" applyAlignment="0" applyProtection="0"/>
    <xf numFmtId="0" fontId="354" fillId="97" borderId="0" applyNumberFormat="0" applyBorder="0" applyAlignment="0" applyProtection="0">
      <alignment vertical="center"/>
    </xf>
    <xf numFmtId="204" fontId="370" fillId="0" borderId="0" applyFont="0" applyFill="0" applyBorder="0" applyAlignment="0" applyProtection="0"/>
    <xf numFmtId="0" fontId="7" fillId="0" borderId="0"/>
    <xf numFmtId="10" fontId="31" fillId="4" borderId="3" applyNumberFormat="0" applyBorder="0" applyAlignment="0" applyProtection="0"/>
    <xf numFmtId="0" fontId="8" fillId="0" borderId="0"/>
    <xf numFmtId="0" fontId="123" fillId="6" borderId="7" applyNumberFormat="0" applyFont="0" applyBorder="0" applyAlignment="0">
      <alignment horizontal="center"/>
      <protection locked="0"/>
    </xf>
    <xf numFmtId="205" fontId="369" fillId="0" borderId="0" applyFont="0" applyFill="0" applyBorder="0" applyAlignment="0" applyProtection="0"/>
    <xf numFmtId="0" fontId="8" fillId="0" borderId="0"/>
    <xf numFmtId="202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0" fontId="41" fillId="0" borderId="0"/>
    <xf numFmtId="205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0" fontId="18" fillId="0" borderId="173">
      <alignment horizontal="left" vertical="center"/>
    </xf>
    <xf numFmtId="205" fontId="369" fillId="0" borderId="0" applyFont="0" applyFill="0" applyBorder="0" applyAlignment="0" applyProtection="0"/>
    <xf numFmtId="0" fontId="354" fillId="83" borderId="0" applyNumberFormat="0" applyBorder="0" applyAlignment="0" applyProtection="0"/>
    <xf numFmtId="205" fontId="369" fillId="0" borderId="0" applyFont="0" applyFill="0" applyBorder="0" applyAlignment="0" applyProtection="0"/>
    <xf numFmtId="0" fontId="240" fillId="61" borderId="340" applyNumberFormat="0" applyAlignment="0" applyProtection="0"/>
    <xf numFmtId="0" fontId="329" fillId="87" borderId="309" applyNumberFormat="0" applyAlignment="0" applyProtection="0"/>
    <xf numFmtId="0" fontId="7" fillId="52" borderId="333" applyNumberFormat="0" applyFont="0" applyAlignment="0" applyProtection="0"/>
    <xf numFmtId="0" fontId="233" fillId="61" borderId="260" applyNumberFormat="0" applyAlignment="0" applyProtection="0"/>
    <xf numFmtId="203" fontId="369" fillId="0" borderId="0" applyFont="0" applyFill="0" applyBorder="0" applyAlignment="0" applyProtection="0"/>
    <xf numFmtId="0" fontId="240" fillId="61" borderId="193" applyNumberFormat="0" applyAlignment="0" applyProtection="0"/>
    <xf numFmtId="0" fontId="281" fillId="87" borderId="261" applyNumberFormat="0" applyAlignment="0" applyProtection="0">
      <alignment vertical="center"/>
    </xf>
    <xf numFmtId="202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0" fontId="274" fillId="0" borderId="344" applyNumberFormat="0" applyFill="0" applyAlignment="0" applyProtection="0">
      <alignment vertical="center"/>
    </xf>
    <xf numFmtId="313" fontId="10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266" fillId="84" borderId="0" applyNumberFormat="0" applyBorder="0" applyAlignment="0" applyProtection="0">
      <alignment vertical="center"/>
    </xf>
    <xf numFmtId="0" fontId="281" fillId="87" borderId="171" applyNumberFormat="0" applyAlignment="0" applyProtection="0">
      <alignment vertical="center"/>
    </xf>
    <xf numFmtId="0" fontId="266" fillId="75" borderId="0" applyNumberFormat="0" applyBorder="0" applyAlignment="0" applyProtection="0">
      <alignment vertical="center"/>
    </xf>
    <xf numFmtId="0" fontId="5" fillId="70" borderId="0" applyNumberFormat="0" applyBorder="0" applyAlignment="0" applyProtection="0"/>
    <xf numFmtId="203" fontId="370" fillId="0" borderId="0" applyFont="0" applyFill="0" applyBorder="0" applyAlignment="0" applyProtection="0"/>
    <xf numFmtId="0" fontId="233" fillId="61" borderId="246" applyNumberFormat="0" applyAlignment="0" applyProtection="0"/>
    <xf numFmtId="0" fontId="18" fillId="0" borderId="263">
      <alignment horizontal="left" vertical="center"/>
    </xf>
    <xf numFmtId="0" fontId="247" fillId="0" borderId="0"/>
    <xf numFmtId="205" fontId="369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233" fillId="61" borderId="192" applyNumberFormat="0" applyAlignment="0" applyProtection="0"/>
    <xf numFmtId="204" fontId="369" fillId="0" borderId="0" applyFont="0" applyFill="0" applyBorder="0" applyAlignment="0" applyProtection="0"/>
    <xf numFmtId="0" fontId="7" fillId="0" borderId="0">
      <alignment vertical="center"/>
    </xf>
    <xf numFmtId="204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0" fontId="8" fillId="0" borderId="0" applyFont="0" applyFill="0" applyBorder="0" applyAlignment="0" applyProtection="0"/>
    <xf numFmtId="256" fontId="370" fillId="0" borderId="0" applyFont="0" applyFill="0" applyBorder="0" applyAlignment="0" applyProtection="0"/>
    <xf numFmtId="0" fontId="268" fillId="87" borderId="289" applyNumberFormat="0" applyAlignment="0" applyProtection="0">
      <alignment vertical="center"/>
    </xf>
    <xf numFmtId="0" fontId="233" fillId="61" borderId="300" applyNumberFormat="0" applyAlignment="0" applyProtection="0"/>
    <xf numFmtId="0" fontId="233" fillId="61" borderId="208" applyNumberFormat="0" applyAlignment="0" applyProtection="0"/>
    <xf numFmtId="204" fontId="369" fillId="0" borderId="0" applyFont="0" applyFill="0" applyBorder="0" applyAlignment="0" applyProtection="0"/>
    <xf numFmtId="0" fontId="8" fillId="0" borderId="0"/>
    <xf numFmtId="0" fontId="281" fillId="87" borderId="284" applyNumberFormat="0" applyAlignment="0" applyProtection="0">
      <alignment vertical="center"/>
    </xf>
    <xf numFmtId="0" fontId="360" fillId="90" borderId="119" applyNumberFormat="0" applyAlignment="0" applyProtection="0"/>
    <xf numFmtId="204" fontId="369" fillId="0" borderId="0" applyFont="0" applyFill="0" applyBorder="0" applyAlignment="0" applyProtection="0"/>
    <xf numFmtId="0" fontId="7" fillId="0" borderId="0"/>
    <xf numFmtId="0" fontId="369" fillId="0" borderId="0"/>
    <xf numFmtId="237" fontId="369" fillId="0" borderId="0" applyFont="0" applyFill="0" applyBorder="0" applyAlignment="0" applyProtection="0"/>
    <xf numFmtId="0" fontId="354" fillId="79" borderId="0" applyNumberFormat="0" applyBorder="0" applyAlignment="0" applyProtection="0"/>
    <xf numFmtId="205" fontId="370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0" fontId="355" fillId="0" borderId="0" applyNumberFormat="0" applyFill="0" applyBorder="0" applyAlignment="0" applyProtection="0">
      <alignment vertical="center"/>
    </xf>
    <xf numFmtId="205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0" fontId="185" fillId="0" borderId="102" applyNumberFormat="0" applyFill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54" fillId="84" borderId="0" applyNumberFormat="0" applyBorder="0" applyAlignment="0" applyProtection="0">
      <alignment vertical="center"/>
    </xf>
    <xf numFmtId="3" fontId="8" fillId="2" borderId="302" applyNumberFormat="0" applyFont="0" applyFill="0" applyBorder="0" applyAlignment="0" applyProtection="0">
      <alignment horizontal="center" vertical="center" wrapText="1"/>
    </xf>
    <xf numFmtId="0" fontId="18" fillId="0" borderId="321">
      <alignment horizontal="left" vertical="center"/>
    </xf>
    <xf numFmtId="0" fontId="354" fillId="86" borderId="0" applyNumberFormat="0" applyBorder="0" applyAlignment="0" applyProtection="0"/>
    <xf numFmtId="245" fontId="18" fillId="0" borderId="234">
      <alignment horizontal="left" vertical="center"/>
    </xf>
    <xf numFmtId="236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3" fontId="8" fillId="2" borderId="341" applyNumberFormat="0" applyFont="0" applyFill="0" applyBorder="0" applyAlignment="0" applyProtection="0">
      <alignment horizontal="center" vertical="center" wrapText="1"/>
    </xf>
    <xf numFmtId="205" fontId="370" fillId="0" borderId="0" applyFont="0" applyFill="0" applyBorder="0" applyAlignment="0" applyProtection="0"/>
    <xf numFmtId="0" fontId="362" fillId="0" borderId="288" applyNumberFormat="0" applyFill="0" applyAlignment="0" applyProtection="0">
      <alignment vertical="center"/>
    </xf>
    <xf numFmtId="204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10" fontId="31" fillId="7" borderId="293" applyNumberFormat="0" applyBorder="0" applyAlignment="0" applyProtection="0"/>
    <xf numFmtId="236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0" fontId="281" fillId="87" borderId="290" applyNumberFormat="0" applyAlignment="0" applyProtection="0">
      <alignment vertical="center"/>
    </xf>
    <xf numFmtId="204" fontId="370" fillId="0" borderId="0" applyFont="0" applyFill="0" applyBorder="0" applyAlignment="0" applyProtection="0"/>
    <xf numFmtId="0" fontId="7" fillId="0" borderId="0"/>
    <xf numFmtId="0" fontId="233" fillId="61" borderId="260" applyNumberFormat="0" applyAlignment="0" applyProtection="0"/>
    <xf numFmtId="202" fontId="370" fillId="0" borderId="0" applyFont="0" applyFill="0" applyBorder="0" applyAlignment="0" applyProtection="0"/>
    <xf numFmtId="0" fontId="275" fillId="72" borderId="208" applyNumberFormat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66" fillId="74" borderId="0" applyNumberFormat="0" applyBorder="0" applyAlignment="0" applyProtection="0">
      <alignment vertical="center"/>
    </xf>
    <xf numFmtId="0" fontId="268" fillId="87" borderId="238" applyNumberFormat="0" applyAlignment="0" applyProtection="0">
      <alignment vertical="center"/>
    </xf>
    <xf numFmtId="0" fontId="233" fillId="61" borderId="238" applyNumberFormat="0" applyAlignment="0" applyProtection="0"/>
    <xf numFmtId="0" fontId="5" fillId="71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74" borderId="0" applyNumberFormat="0" applyBorder="0" applyAlignment="0" applyProtection="0">
      <alignment vertical="center"/>
    </xf>
    <xf numFmtId="204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0" fontId="5" fillId="70" borderId="0" applyNumberFormat="0" applyBorder="0" applyAlignment="0" applyProtection="0"/>
    <xf numFmtId="9" fontId="5" fillId="0" borderId="0" applyFont="0" applyFill="0" applyBorder="0" applyAlignment="0" applyProtection="0">
      <alignment vertical="center"/>
    </xf>
    <xf numFmtId="233" fontId="370" fillId="0" borderId="0" applyFont="0" applyFill="0" applyBorder="0" applyAlignment="0" applyProtection="0"/>
    <xf numFmtId="23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0" fontId="41" fillId="0" borderId="0"/>
    <xf numFmtId="204" fontId="370" fillId="0" borderId="0" applyFont="0" applyFill="0" applyBorder="0" applyAlignment="0" applyProtection="0"/>
    <xf numFmtId="0" fontId="7" fillId="88" borderId="348" applyNumberFormat="0" applyFont="0" applyAlignment="0" applyProtection="0">
      <alignment vertical="center"/>
    </xf>
    <xf numFmtId="205" fontId="370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70" fillId="0" borderId="0"/>
    <xf numFmtId="41" fontId="7" fillId="0" borderId="0" applyFont="0" applyFill="0" applyBorder="0" applyAlignment="0" applyProtection="0"/>
    <xf numFmtId="37" fontId="94" fillId="0" borderId="275" applyAlignment="0"/>
    <xf numFmtId="204" fontId="370" fillId="0" borderId="0" applyFont="0" applyFill="0" applyBorder="0" applyAlignment="0" applyProtection="0"/>
    <xf numFmtId="256" fontId="8" fillId="0" borderId="0" applyFont="0" applyFill="0" applyBorder="0" applyAlignment="0" applyProtection="0"/>
    <xf numFmtId="203" fontId="370" fillId="0" borderId="0" applyFont="0" applyFill="0" applyBorder="0" applyAlignment="0" applyProtection="0"/>
    <xf numFmtId="0" fontId="18" fillId="0" borderId="328">
      <alignment horizontal="left" vertical="center"/>
    </xf>
    <xf numFmtId="0" fontId="7" fillId="0" borderId="0"/>
    <xf numFmtId="204" fontId="369" fillId="0" borderId="0" applyFont="0" applyFill="0" applyBorder="0" applyAlignment="0" applyProtection="0"/>
    <xf numFmtId="0" fontId="18" fillId="0" borderId="249">
      <alignment horizontal="left" vertical="center"/>
    </xf>
    <xf numFmtId="202" fontId="370" fillId="0" borderId="0" applyFont="0" applyFill="0" applyBorder="0" applyAlignment="0" applyProtection="0"/>
    <xf numFmtId="0" fontId="281" fillId="87" borderId="278" applyNumberFormat="0" applyAlignment="0" applyProtection="0">
      <alignment vertical="center"/>
    </xf>
    <xf numFmtId="202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0" fontId="266" fillId="78" borderId="0" applyNumberFormat="0" applyBorder="0" applyAlignment="0" applyProtection="0">
      <alignment vertical="center"/>
    </xf>
    <xf numFmtId="0" fontId="7" fillId="0" borderId="0"/>
    <xf numFmtId="0" fontId="41" fillId="0" borderId="0"/>
    <xf numFmtId="37" fontId="94" fillId="0" borderId="339" applyAlignment="0"/>
    <xf numFmtId="204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29" fontId="370" fillId="0" borderId="0" applyFont="0" applyFill="0" applyBorder="0" applyAlignment="0" applyProtection="0"/>
    <xf numFmtId="0" fontId="18" fillId="0" borderId="312">
      <alignment horizontal="left" vertical="center"/>
    </xf>
    <xf numFmtId="233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0" fontId="275" fillId="72" borderId="318" applyNumberFormat="0" applyAlignment="0" applyProtection="0">
      <alignment vertical="center"/>
    </xf>
    <xf numFmtId="0" fontId="265" fillId="67" borderId="0" applyNumberFormat="0" applyBorder="0" applyAlignment="0" applyProtection="0">
      <alignment vertical="center"/>
    </xf>
    <xf numFmtId="0" fontId="348" fillId="87" borderId="278" applyNumberFormat="0" applyAlignment="0" applyProtection="0"/>
    <xf numFmtId="0" fontId="230" fillId="0" borderId="0" applyNumberFormat="0" applyFill="0" applyBorder="0" applyAlignment="0" applyProtection="0">
      <alignment vertical="center"/>
    </xf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0" fontId="370" fillId="0" borderId="0"/>
    <xf numFmtId="0" fontId="8" fillId="0" borderId="0" applyFont="0" applyFill="0" applyBorder="0" applyAlignment="0" applyProtection="0"/>
    <xf numFmtId="0" fontId="18" fillId="0" borderId="242">
      <alignment horizontal="left" vertical="center"/>
    </xf>
    <xf numFmtId="203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0" fontId="281" fillId="87" borderId="349" applyNumberFormat="0" applyAlignment="0" applyProtection="0">
      <alignment vertical="center"/>
    </xf>
    <xf numFmtId="0" fontId="233" fillId="61" borderId="208" applyNumberFormat="0" applyAlignment="0" applyProtection="0"/>
    <xf numFmtId="236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0" fontId="281" fillId="87" borderId="301" applyNumberFormat="0" applyAlignment="0" applyProtection="0">
      <alignment vertical="center"/>
    </xf>
    <xf numFmtId="205" fontId="369" fillId="0" borderId="0" applyFont="0" applyFill="0" applyBorder="0" applyAlignment="0" applyProtection="0"/>
    <xf numFmtId="0" fontId="18" fillId="0" borderId="286">
      <alignment horizontal="left" vertical="center"/>
    </xf>
    <xf numFmtId="205" fontId="369" fillId="0" borderId="0" applyFont="0" applyFill="0" applyBorder="0" applyAlignment="0" applyProtection="0"/>
    <xf numFmtId="0" fontId="18" fillId="0" borderId="280">
      <alignment horizontal="left" vertical="center"/>
    </xf>
    <xf numFmtId="0" fontId="358" fillId="89" borderId="0" applyNumberFormat="0" applyBorder="0" applyAlignment="0" applyProtection="0"/>
    <xf numFmtId="205" fontId="369" fillId="0" borderId="0" applyFont="0" applyFill="0" applyBorder="0" applyAlignment="0" applyProtection="0"/>
    <xf numFmtId="0" fontId="266" fillId="83" borderId="0" applyNumberFormat="0" applyBorder="0" applyAlignment="0" applyProtection="0">
      <alignment vertical="center"/>
    </xf>
    <xf numFmtId="204" fontId="369" fillId="0" borderId="0" applyFont="0" applyFill="0" applyBorder="0" applyAlignment="0" applyProtection="0"/>
    <xf numFmtId="3" fontId="8" fillId="2" borderId="262" applyNumberFormat="0" applyFont="0" applyFill="0" applyBorder="0" applyAlignment="0" applyProtection="0">
      <alignment horizontal="center" vertical="center" wrapText="1"/>
    </xf>
    <xf numFmtId="202" fontId="370" fillId="0" borderId="0" applyFont="0" applyFill="0" applyBorder="0" applyAlignment="0" applyProtection="0"/>
    <xf numFmtId="0" fontId="240" fillId="61" borderId="209" applyNumberFormat="0" applyAlignment="0" applyProtection="0"/>
    <xf numFmtId="202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0" fontId="18" fillId="0" borderId="328">
      <alignment horizontal="left" vertical="center"/>
    </xf>
    <xf numFmtId="0" fontId="281" fillId="87" borderId="177" applyNumberFormat="0" applyAlignment="0" applyProtection="0">
      <alignment vertical="center"/>
    </xf>
    <xf numFmtId="0" fontId="94" fillId="0" borderId="180">
      <alignment vertical="justify" wrapText="1"/>
    </xf>
    <xf numFmtId="229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0" fontId="278" fillId="0" borderId="131" applyNumberFormat="0" applyFill="0" applyAlignment="0" applyProtection="0">
      <alignment vertical="center"/>
    </xf>
    <xf numFmtId="237" fontId="370" fillId="0" borderId="0" applyFont="0" applyFill="0" applyBorder="0" applyAlignment="0" applyProtection="0"/>
    <xf numFmtId="0" fontId="275" fillId="72" borderId="238" applyNumberFormat="0" applyAlignment="0" applyProtection="0">
      <alignment vertical="center"/>
    </xf>
    <xf numFmtId="0" fontId="7" fillId="88" borderId="348" applyNumberFormat="0" applyFont="0" applyAlignment="0" applyProtection="0">
      <alignment vertical="center"/>
    </xf>
    <xf numFmtId="205" fontId="369" fillId="0" borderId="0" applyFont="0" applyFill="0" applyBorder="0" applyAlignment="0" applyProtection="0"/>
    <xf numFmtId="233" fontId="369" fillId="0" borderId="0" applyFont="0" applyFill="0" applyBorder="0" applyAlignment="0" applyProtection="0"/>
    <xf numFmtId="3" fontId="8" fillId="2" borderId="241" applyNumberFormat="0" applyFont="0" applyFill="0" applyBorder="0" applyAlignment="0" applyProtection="0">
      <alignment horizontal="center" vertical="center" wrapText="1"/>
    </xf>
    <xf numFmtId="203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0" fontId="102" fillId="0" borderId="0">
      <alignment vertical="center"/>
    </xf>
    <xf numFmtId="204" fontId="370" fillId="0" borderId="0" applyFont="0" applyFill="0" applyBorder="0" applyAlignment="0" applyProtection="0"/>
    <xf numFmtId="0" fontId="18" fillId="0" borderId="179">
      <alignment horizontal="left" vertical="center"/>
    </xf>
    <xf numFmtId="202" fontId="369" fillId="0" borderId="0" applyFont="0" applyFill="0" applyBorder="0" applyAlignment="0" applyProtection="0"/>
    <xf numFmtId="0" fontId="5" fillId="70" borderId="0" applyNumberFormat="0" applyBorder="0" applyAlignment="0" applyProtection="0"/>
    <xf numFmtId="0" fontId="7" fillId="0" borderId="0" applyFont="0" applyFill="0" applyBorder="0" applyAlignment="0" applyProtection="0"/>
    <xf numFmtId="205" fontId="369" fillId="0" borderId="0" applyFont="0" applyFill="0" applyBorder="0" applyAlignment="0" applyProtection="0"/>
    <xf numFmtId="0" fontId="18" fillId="0" borderId="249">
      <alignment horizontal="left" vertical="center"/>
    </xf>
    <xf numFmtId="3" fontId="8" fillId="2" borderId="279" applyNumberFormat="0" applyFont="0" applyFill="0" applyBorder="0" applyAlignment="0" applyProtection="0">
      <alignment horizontal="center" vertical="center" wrapText="1"/>
    </xf>
    <xf numFmtId="205" fontId="370" fillId="0" borderId="0" applyFont="0" applyFill="0" applyBorder="0" applyAlignment="0" applyProtection="0"/>
    <xf numFmtId="0" fontId="164" fillId="29" borderId="0" applyNumberFormat="0" applyBorder="0" applyAlignment="0" applyProtection="0">
      <alignment vertical="center"/>
    </xf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36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29" fontId="370" fillId="0" borderId="0" applyFont="0" applyFill="0" applyBorder="0" applyAlignment="0" applyProtection="0"/>
    <xf numFmtId="0" fontId="275" fillId="72" borderId="158" applyNumberFormat="0" applyAlignment="0" applyProtection="0">
      <alignment vertical="center"/>
    </xf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36" fontId="370" fillId="0" borderId="0" applyFont="0" applyFill="0" applyBorder="0" applyAlignment="0" applyProtection="0"/>
    <xf numFmtId="236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0" fontId="18" fillId="0" borderId="280">
      <alignment horizontal="left" vertical="center"/>
    </xf>
    <xf numFmtId="205" fontId="370" fillId="0" borderId="0" applyFont="0" applyFill="0" applyBorder="0" applyAlignment="0" applyProtection="0"/>
    <xf numFmtId="0" fontId="302" fillId="88" borderId="239" applyNumberFormat="0" applyFont="0" applyAlignment="0" applyProtection="0"/>
    <xf numFmtId="197" fontId="41" fillId="0" borderId="293" applyFill="0" applyBorder="0" applyAlignment="0"/>
    <xf numFmtId="0" fontId="240" fillId="61" borderId="326" applyNumberFormat="0" applyAlignment="0" applyProtection="0"/>
    <xf numFmtId="0" fontId="41" fillId="0" borderId="0"/>
    <xf numFmtId="0" fontId="359" fillId="0" borderId="0" applyNumberFormat="0" applyFill="0" applyBorder="0" applyAlignment="0" applyProtection="0">
      <alignment vertical="center"/>
    </xf>
    <xf numFmtId="202" fontId="370" fillId="0" borderId="0" applyFont="0" applyFill="0" applyBorder="0" applyAlignment="0" applyProtection="0"/>
    <xf numFmtId="229" fontId="369" fillId="0" borderId="0" applyFont="0" applyFill="0" applyBorder="0" applyAlignment="0" applyProtection="0"/>
    <xf numFmtId="256" fontId="370" fillId="0" borderId="0" applyFont="0" applyFill="0" applyBorder="0" applyAlignment="0" applyProtection="0"/>
    <xf numFmtId="233" fontId="370" fillId="0" borderId="0" applyFont="0" applyFill="0" applyBorder="0" applyAlignment="0" applyProtection="0"/>
    <xf numFmtId="3" fontId="8" fillId="2" borderId="233" applyNumberFormat="0" applyFont="0" applyFill="0" applyBorder="0" applyAlignment="0" applyProtection="0">
      <alignment horizontal="center" vertical="center" wrapText="1"/>
    </xf>
    <xf numFmtId="204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0" fontId="18" fillId="0" borderId="197">
      <alignment horizontal="left" vertical="center"/>
    </xf>
    <xf numFmtId="233" fontId="370" fillId="0" borderId="0" applyFont="0" applyFill="0" applyBorder="0" applyAlignment="0" applyProtection="0"/>
    <xf numFmtId="0" fontId="5" fillId="70" borderId="0" applyNumberFormat="0" applyBorder="0" applyAlignment="0" applyProtection="0"/>
    <xf numFmtId="3" fontId="8" fillId="2" borderId="241" applyNumberFormat="0" applyFont="0" applyFill="0" applyBorder="0" applyAlignment="0" applyProtection="0">
      <alignment horizontal="center" vertical="center" wrapText="1"/>
    </xf>
    <xf numFmtId="0" fontId="5" fillId="68" borderId="0" applyNumberFormat="0" applyBorder="0" applyAlignment="0" applyProtection="0">
      <alignment vertical="center"/>
    </xf>
    <xf numFmtId="0" fontId="8" fillId="0" borderId="0"/>
    <xf numFmtId="204" fontId="369" fillId="0" borderId="0" applyFont="0" applyFill="0" applyBorder="0" applyAlignment="0" applyProtection="0"/>
    <xf numFmtId="229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3" fontId="8" fillId="2" borderId="172" applyNumberFormat="0" applyFont="0" applyFill="0" applyBorder="0" applyAlignment="0" applyProtection="0">
      <alignment horizontal="center" vertical="center" wrapText="1"/>
    </xf>
    <xf numFmtId="203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0" fontId="8" fillId="0" borderId="0"/>
    <xf numFmtId="0" fontId="5" fillId="72" borderId="0" applyNumberFormat="0" applyBorder="0" applyAlignment="0" applyProtection="0">
      <alignment vertical="center"/>
    </xf>
    <xf numFmtId="3" fontId="8" fillId="2" borderId="226" applyNumberFormat="0" applyFont="0" applyFill="0" applyBorder="0" applyAlignment="0" applyProtection="0">
      <alignment horizontal="center" vertical="center" wrapText="1"/>
    </xf>
    <xf numFmtId="0" fontId="365" fillId="0" borderId="0" applyNumberFormat="0" applyFill="0" applyBorder="0" applyAlignment="0" applyProtection="0">
      <alignment vertical="center"/>
    </xf>
    <xf numFmtId="0" fontId="7" fillId="0" borderId="0"/>
    <xf numFmtId="204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0" fontId="8" fillId="0" borderId="0"/>
    <xf numFmtId="205" fontId="370" fillId="0" borderId="0" applyFont="0" applyFill="0" applyBorder="0" applyAlignment="0" applyProtection="0"/>
    <xf numFmtId="228" fontId="85" fillId="0" borderId="0" applyFont="0" applyFill="0" applyBorder="0" applyAlignment="0" applyProtection="0"/>
    <xf numFmtId="0" fontId="41" fillId="0" borderId="0"/>
    <xf numFmtId="205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0" fontId="166" fillId="0" borderId="0" applyNumberFormat="0" applyFill="0" applyBorder="0" applyAlignment="0" applyProtection="0">
      <alignment vertical="center"/>
    </xf>
    <xf numFmtId="202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0" fontId="348" fillId="87" borderId="177" applyNumberFormat="0" applyAlignment="0" applyProtection="0"/>
    <xf numFmtId="0" fontId="370" fillId="0" borderId="0"/>
    <xf numFmtId="205" fontId="369" fillId="0" borderId="0" applyFont="0" applyFill="0" applyBorder="0" applyAlignment="0" applyProtection="0"/>
    <xf numFmtId="0" fontId="7" fillId="0" borderId="0"/>
    <xf numFmtId="0" fontId="247" fillId="0" borderId="0"/>
    <xf numFmtId="0" fontId="8" fillId="0" borderId="0"/>
    <xf numFmtId="205" fontId="370" fillId="0" borderId="0" applyFont="0" applyFill="0" applyBorder="0" applyAlignment="0" applyProtection="0"/>
    <xf numFmtId="0" fontId="7" fillId="88" borderId="239" applyNumberFormat="0" applyFont="0" applyAlignment="0" applyProtection="0">
      <alignment vertical="center"/>
    </xf>
    <xf numFmtId="202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37" fontId="94" fillId="0" borderId="259" applyAlignment="0"/>
    <xf numFmtId="0" fontId="18" fillId="0" borderId="234">
      <alignment horizontal="left" vertical="center"/>
    </xf>
    <xf numFmtId="205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0" fontId="41" fillId="0" borderId="0"/>
    <xf numFmtId="0" fontId="348" fillId="87" borderId="319" applyNumberFormat="0" applyAlignment="0" applyProtection="0"/>
    <xf numFmtId="202" fontId="369" fillId="0" borderId="0" applyFont="0" applyFill="0" applyBorder="0" applyAlignment="0" applyProtection="0"/>
    <xf numFmtId="0" fontId="240" fillId="61" borderId="193" applyNumberFormat="0" applyAlignment="0" applyProtection="0"/>
    <xf numFmtId="203" fontId="370" fillId="0" borderId="0" applyFont="0" applyFill="0" applyBorder="0" applyAlignment="0" applyProtection="0"/>
    <xf numFmtId="0" fontId="8" fillId="0" borderId="0"/>
    <xf numFmtId="0" fontId="370" fillId="0" borderId="0"/>
    <xf numFmtId="0" fontId="365" fillId="0" borderId="0" applyNumberFormat="0" applyFill="0" applyBorder="0" applyAlignment="0" applyProtection="0"/>
    <xf numFmtId="237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29" fontId="85" fillId="0" borderId="0" applyFont="0" applyFill="0" applyBorder="0" applyAlignment="0" applyProtection="0"/>
    <xf numFmtId="0" fontId="348" fillId="87" borderId="278" applyNumberFormat="0" applyAlignment="0" applyProtection="0"/>
    <xf numFmtId="0" fontId="329" fillId="87" borderId="347" applyNumberFormat="0" applyAlignment="0" applyProtection="0"/>
    <xf numFmtId="0" fontId="18" fillId="0" borderId="234">
      <alignment horizontal="left" vertical="center"/>
    </xf>
    <xf numFmtId="203" fontId="370" fillId="0" borderId="0" applyFont="0" applyFill="0" applyBorder="0" applyAlignment="0" applyProtection="0"/>
    <xf numFmtId="0" fontId="240" fillId="61" borderId="201" applyNumberFormat="0" applyAlignment="0" applyProtection="0"/>
    <xf numFmtId="233" fontId="370" fillId="0" borderId="0" applyFont="0" applyFill="0" applyBorder="0" applyAlignment="0" applyProtection="0"/>
    <xf numFmtId="0" fontId="268" fillId="87" borderId="300" applyNumberFormat="0" applyAlignment="0" applyProtection="0">
      <alignment vertical="center"/>
    </xf>
    <xf numFmtId="0" fontId="8" fillId="0" borderId="0"/>
    <xf numFmtId="0" fontId="348" fillId="87" borderId="278" applyNumberFormat="0" applyAlignment="0" applyProtection="0"/>
    <xf numFmtId="0" fontId="7" fillId="0" borderId="0"/>
    <xf numFmtId="203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0" fontId="354" fillId="85" borderId="0" applyNumberFormat="0" applyBorder="0" applyAlignment="0" applyProtection="0">
      <alignment vertical="center"/>
    </xf>
    <xf numFmtId="237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0" fontId="240" fillId="61" borderId="310" applyNumberFormat="0" applyAlignment="0" applyProtection="0"/>
    <xf numFmtId="203" fontId="369" fillId="0" borderId="0" applyFont="0" applyFill="0" applyBorder="0" applyAlignment="0" applyProtection="0"/>
    <xf numFmtId="233" fontId="370" fillId="0" borderId="0" applyFont="0" applyFill="0" applyBorder="0" applyAlignment="0" applyProtection="0"/>
    <xf numFmtId="0" fontId="268" fillId="87" borderId="224" applyNumberFormat="0" applyAlignment="0" applyProtection="0">
      <alignment vertical="center"/>
    </xf>
    <xf numFmtId="0" fontId="274" fillId="0" borderId="206" applyNumberFormat="0" applyFill="0" applyAlignment="0" applyProtection="0">
      <alignment vertical="center"/>
    </xf>
    <xf numFmtId="0" fontId="18" fillId="0" borderId="328">
      <alignment horizontal="left" vertical="center"/>
    </xf>
    <xf numFmtId="0" fontId="8" fillId="0" borderId="0"/>
    <xf numFmtId="0" fontId="4" fillId="0" borderId="0">
      <alignment vertical="center"/>
    </xf>
    <xf numFmtId="0" fontId="265" fillId="70" borderId="0" applyNumberFormat="0" applyBorder="0" applyAlignment="0" applyProtection="0">
      <alignment vertical="center"/>
    </xf>
    <xf numFmtId="3" fontId="8" fillId="2" borderId="285" applyNumberFormat="0" applyFont="0" applyFill="0" applyBorder="0" applyAlignment="0" applyProtection="0">
      <alignment horizontal="center" vertical="center" wrapText="1"/>
    </xf>
    <xf numFmtId="203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0" fontId="18" fillId="0" borderId="321">
      <alignment horizontal="left" vertical="center"/>
    </xf>
    <xf numFmtId="202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41" fontId="41" fillId="0" borderId="0"/>
    <xf numFmtId="204" fontId="370" fillId="0" borderId="0" applyFont="0" applyFill="0" applyBorder="0" applyAlignment="0" applyProtection="0"/>
    <xf numFmtId="0" fontId="41" fillId="0" borderId="0"/>
    <xf numFmtId="0" fontId="18" fillId="0" borderId="204">
      <alignment horizontal="left" vertical="center"/>
    </xf>
    <xf numFmtId="0" fontId="348" fillId="87" borderId="209" applyNumberFormat="0" applyAlignment="0" applyProtection="0"/>
    <xf numFmtId="0" fontId="268" fillId="87" borderId="183" applyNumberFormat="0" applyAlignment="0" applyProtection="0">
      <alignment vertical="center"/>
    </xf>
    <xf numFmtId="202" fontId="369" fillId="0" borderId="0" applyFont="0" applyFill="0" applyBorder="0" applyAlignment="0" applyProtection="0"/>
    <xf numFmtId="0" fontId="348" fillId="87" borderId="159" applyNumberFormat="0" applyAlignment="0" applyProtection="0"/>
    <xf numFmtId="237" fontId="370" fillId="0" borderId="0" applyFont="0" applyFill="0" applyBorder="0" applyAlignment="0" applyProtection="0"/>
    <xf numFmtId="0" fontId="354" fillId="84" borderId="0" applyNumberFormat="0" applyBorder="0" applyAlignment="0" applyProtection="0"/>
    <xf numFmtId="0" fontId="18" fillId="0" borderId="154">
      <alignment horizontal="left" vertical="center"/>
    </xf>
    <xf numFmtId="0" fontId="356" fillId="87" borderId="289" applyNumberFormat="0" applyAlignment="0" applyProtection="0"/>
    <xf numFmtId="0" fontId="7" fillId="0" borderId="0"/>
    <xf numFmtId="37" fontId="94" fillId="0" borderId="331" applyAlignment="0"/>
    <xf numFmtId="0" fontId="7" fillId="0" borderId="0"/>
    <xf numFmtId="0" fontId="240" fillId="61" borderId="225" applyNumberFormat="0" applyAlignment="0" applyProtection="0"/>
    <xf numFmtId="202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0" fontId="7" fillId="0" borderId="0"/>
    <xf numFmtId="204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0" fontId="247" fillId="0" borderId="0"/>
    <xf numFmtId="0" fontId="162" fillId="14" borderId="0" applyNumberFormat="0" applyBorder="0" applyAlignment="0" applyProtection="0">
      <alignment vertical="center"/>
    </xf>
    <xf numFmtId="203" fontId="369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369" fillId="0" borderId="0"/>
    <xf numFmtId="0" fontId="268" fillId="87" borderId="309" applyNumberFormat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205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0" fontId="354" fillId="79" borderId="0" applyNumberFormat="0" applyBorder="0" applyAlignment="0" applyProtection="0">
      <alignment vertical="center"/>
    </xf>
    <xf numFmtId="0" fontId="18" fillId="0" borderId="197">
      <alignment horizontal="left" vertical="center"/>
    </xf>
    <xf numFmtId="229" fontId="369" fillId="0" borderId="0" applyFont="0" applyFill="0" applyBorder="0" applyAlignment="0" applyProtection="0"/>
    <xf numFmtId="0" fontId="281" fillId="87" borderId="326" applyNumberFormat="0" applyAlignment="0" applyProtection="0">
      <alignment vertical="center"/>
    </xf>
    <xf numFmtId="0" fontId="5" fillId="73" borderId="0" applyNumberFormat="0" applyBorder="0" applyAlignment="0" applyProtection="0">
      <alignment vertical="center"/>
    </xf>
    <xf numFmtId="205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0" fontId="247" fillId="0" borderId="0"/>
    <xf numFmtId="205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0" fontId="41" fillId="0" borderId="0"/>
    <xf numFmtId="3" fontId="8" fillId="2" borderId="226" applyNumberFormat="0" applyFont="0" applyFill="0" applyBorder="0" applyAlignment="0" applyProtection="0">
      <alignment horizontal="center" vertical="center" wrapText="1"/>
    </xf>
    <xf numFmtId="202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0" fontId="369" fillId="0" borderId="0"/>
    <xf numFmtId="0" fontId="176" fillId="42" borderId="99" applyNumberFormat="0" applyAlignment="0" applyProtection="0">
      <alignment vertical="center"/>
    </xf>
    <xf numFmtId="0" fontId="369" fillId="0" borderId="0"/>
    <xf numFmtId="0" fontId="281" fillId="87" borderId="146" applyNumberFormat="0" applyAlignment="0" applyProtection="0">
      <alignment vertical="center"/>
    </xf>
    <xf numFmtId="204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0" fontId="240" fillId="61" borderId="240" applyNumberFormat="0" applyAlignment="0" applyProtection="0"/>
    <xf numFmtId="236" fontId="369" fillId="0" borderId="0" applyFont="0" applyFill="0" applyBorder="0" applyAlignment="0" applyProtection="0"/>
    <xf numFmtId="0" fontId="18" fillId="0" borderId="336">
      <alignment horizontal="left" vertical="center"/>
    </xf>
    <xf numFmtId="0" fontId="329" fillId="87" borderId="208" applyNumberFormat="0" applyAlignment="0" applyProtection="0"/>
    <xf numFmtId="3" fontId="8" fillId="2" borderId="248" applyNumberFormat="0" applyFont="0" applyFill="0" applyBorder="0" applyAlignment="0" applyProtection="0">
      <alignment horizontal="center" vertical="center" wrapText="1"/>
    </xf>
    <xf numFmtId="237" fontId="369" fillId="0" borderId="0" applyFont="0" applyFill="0" applyBorder="0" applyAlignment="0" applyProtection="0"/>
    <xf numFmtId="23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37" fontId="94" fillId="0" borderId="207" applyAlignment="0"/>
    <xf numFmtId="245" fontId="18" fillId="0" borderId="328">
      <alignment horizontal="left" vertical="center"/>
    </xf>
    <xf numFmtId="0" fontId="8" fillId="0" borderId="0"/>
    <xf numFmtId="205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41" fontId="162" fillId="0" borderId="0" applyFont="0" applyFill="0" applyBorder="0" applyAlignment="0" applyProtection="0">
      <alignment vertical="center"/>
    </xf>
    <xf numFmtId="229" fontId="369" fillId="0" borderId="0" applyFont="0" applyFill="0" applyBorder="0" applyAlignment="0" applyProtection="0"/>
    <xf numFmtId="0" fontId="18" fillId="0" borderId="321">
      <alignment horizontal="left" vertical="center"/>
    </xf>
    <xf numFmtId="204" fontId="369" fillId="0" borderId="0" applyFont="0" applyFill="0" applyBorder="0" applyAlignment="0" applyProtection="0"/>
    <xf numFmtId="0" fontId="271" fillId="0" borderId="0" applyNumberFormat="0" applyFill="0" applyBorder="0" applyAlignment="0" applyProtection="0">
      <alignment vertical="center"/>
    </xf>
    <xf numFmtId="0" fontId="41" fillId="0" borderId="0"/>
    <xf numFmtId="0" fontId="18" fillId="0" borderId="328">
      <alignment horizontal="left" vertical="center"/>
    </xf>
    <xf numFmtId="0" fontId="275" fillId="72" borderId="246" applyNumberFormat="0" applyAlignment="0" applyProtection="0">
      <alignment vertical="center"/>
    </xf>
    <xf numFmtId="203" fontId="370" fillId="0" borderId="0" applyFont="0" applyFill="0" applyBorder="0" applyAlignment="0" applyProtection="0"/>
    <xf numFmtId="0" fontId="233" fillId="61" borderId="224" applyNumberFormat="0" applyAlignment="0" applyProtection="0"/>
    <xf numFmtId="0" fontId="41" fillId="0" borderId="0"/>
    <xf numFmtId="202" fontId="370" fillId="0" borderId="0" applyFont="0" applyFill="0" applyBorder="0" applyAlignment="0" applyProtection="0"/>
    <xf numFmtId="229" fontId="369" fillId="0" borderId="0" applyFont="0" applyFill="0" applyBorder="0" applyAlignment="0" applyProtection="0"/>
    <xf numFmtId="0" fontId="7" fillId="0" borderId="0"/>
    <xf numFmtId="204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0" fontId="164" fillId="26" borderId="0" applyNumberFormat="0" applyBorder="0" applyAlignment="0" applyProtection="0">
      <alignment vertical="center"/>
    </xf>
    <xf numFmtId="202" fontId="369" fillId="0" borderId="0" applyFont="0" applyFill="0" applyBorder="0" applyAlignment="0" applyProtection="0"/>
    <xf numFmtId="0" fontId="18" fillId="0" borderId="351">
      <alignment horizontal="left" vertical="center"/>
    </xf>
    <xf numFmtId="203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0" fontId="281" fillId="87" borderId="201" applyNumberFormat="0" applyAlignment="0" applyProtection="0">
      <alignment vertical="center"/>
    </xf>
    <xf numFmtId="236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0" fontId="302" fillId="88" borderId="348" applyNumberFormat="0" applyFont="0" applyAlignment="0" applyProtection="0"/>
    <xf numFmtId="203" fontId="370" fillId="0" borderId="0" applyFont="0" applyFill="0" applyBorder="0" applyAlignment="0" applyProtection="0"/>
    <xf numFmtId="241" fontId="41" fillId="0" borderId="0"/>
    <xf numFmtId="203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11" fontId="86" fillId="0" borderId="0">
      <protection locked="0"/>
    </xf>
    <xf numFmtId="205" fontId="370" fillId="0" borderId="0" applyFont="0" applyFill="0" applyBorder="0" applyAlignment="0" applyProtection="0"/>
    <xf numFmtId="0" fontId="348" fillId="87" borderId="184" applyNumberFormat="0" applyAlignment="0" applyProtection="0"/>
    <xf numFmtId="37" fontId="94" fillId="0" borderId="346" applyAlignment="0"/>
    <xf numFmtId="204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37" fontId="370" fillId="0" borderId="0" applyFont="0" applyFill="0" applyBorder="0" applyAlignment="0" applyProtection="0"/>
    <xf numFmtId="229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3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0" fontId="5" fillId="71" borderId="0" applyNumberFormat="0" applyBorder="0" applyAlignment="0" applyProtection="0"/>
    <xf numFmtId="0" fontId="7" fillId="0" borderId="0"/>
    <xf numFmtId="0" fontId="240" fillId="61" borderId="152" applyNumberFormat="0" applyAlignment="0" applyProtection="0"/>
    <xf numFmtId="0" fontId="268" fillId="87" borderId="325" applyNumberFormat="0" applyAlignment="0" applyProtection="0">
      <alignment vertical="center"/>
    </xf>
    <xf numFmtId="0" fontId="302" fillId="88" borderId="239" applyNumberFormat="0" applyFont="0" applyAlignment="0" applyProtection="0"/>
    <xf numFmtId="0" fontId="41" fillId="0" borderId="0" applyFont="0" applyFill="0" applyBorder="0" applyAlignment="0" applyProtection="0"/>
    <xf numFmtId="0" fontId="18" fillId="0" borderId="263">
      <alignment horizontal="left" vertical="center"/>
    </xf>
    <xf numFmtId="37" fontId="94" fillId="0" borderId="151" applyAlignment="0"/>
    <xf numFmtId="203" fontId="370" fillId="0" borderId="0" applyFont="0" applyFill="0" applyBorder="0" applyAlignment="0" applyProtection="0"/>
    <xf numFmtId="3" fontId="8" fillId="2" borderId="153" applyNumberFormat="0" applyFont="0" applyFill="0" applyBorder="0" applyAlignment="0" applyProtection="0">
      <alignment horizontal="center" vertical="center" wrapText="1"/>
    </xf>
    <xf numFmtId="202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0" fontId="348" fillId="87" borderId="240" applyNumberFormat="0" applyAlignment="0" applyProtection="0"/>
    <xf numFmtId="204" fontId="370" fillId="0" borderId="0" applyFont="0" applyFill="0" applyBorder="0" applyAlignment="0" applyProtection="0"/>
    <xf numFmtId="3" fontId="8" fillId="2" borderId="153" applyNumberFormat="0" applyFont="0" applyFill="0" applyBorder="0" applyAlignment="0" applyProtection="0">
      <alignment horizontal="center" vertical="center" wrapText="1"/>
    </xf>
    <xf numFmtId="229" fontId="85" fillId="0" borderId="0" applyFont="0" applyFill="0" applyBorder="0" applyAlignment="0" applyProtection="0"/>
    <xf numFmtId="203" fontId="369" fillId="0" borderId="0" applyFont="0" applyFill="0" applyBorder="0" applyAlignment="0" applyProtection="0"/>
    <xf numFmtId="0" fontId="94" fillId="0" borderId="155">
      <alignment vertical="justify" wrapText="1"/>
    </xf>
    <xf numFmtId="0" fontId="240" fillId="61" borderId="152" applyNumberFormat="0" applyAlignment="0" applyProtection="0"/>
    <xf numFmtId="0" fontId="18" fillId="0" borderId="321">
      <alignment horizontal="left" vertical="center"/>
    </xf>
    <xf numFmtId="37" fontId="94" fillId="0" borderId="223" applyAlignment="0"/>
    <xf numFmtId="0" fontId="5" fillId="68" borderId="0" applyNumberFormat="0" applyBorder="0" applyAlignment="0" applyProtection="0">
      <alignment vertical="center"/>
    </xf>
    <xf numFmtId="0" fontId="41" fillId="0" borderId="0"/>
    <xf numFmtId="0" fontId="7" fillId="0" borderId="0"/>
    <xf numFmtId="9" fontId="5" fillId="0" borderId="0" applyFont="0" applyFill="0" applyBorder="0" applyAlignment="0" applyProtection="0">
      <alignment vertical="center"/>
    </xf>
    <xf numFmtId="0" fontId="329" fillId="87" borderId="332" applyNumberFormat="0" applyAlignment="0" applyProtection="0"/>
    <xf numFmtId="202" fontId="370" fillId="0" borderId="0" applyFont="0" applyFill="0" applyBorder="0" applyAlignment="0" applyProtection="0"/>
    <xf numFmtId="0" fontId="268" fillId="87" borderId="238" applyNumberFormat="0" applyAlignment="0" applyProtection="0">
      <alignment vertical="center"/>
    </xf>
    <xf numFmtId="202" fontId="369" fillId="0" borderId="0" applyFont="0" applyFill="0" applyBorder="0" applyAlignment="0" applyProtection="0"/>
    <xf numFmtId="0" fontId="18" fillId="0" borderId="303">
      <alignment horizontal="left" vertical="center"/>
    </xf>
    <xf numFmtId="202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3" fontId="8" fillId="2" borderId="185" applyNumberFormat="0" applyFont="0" applyFill="0" applyBorder="0" applyAlignment="0" applyProtection="0">
      <alignment horizontal="center" vertical="center" wrapText="1"/>
    </xf>
    <xf numFmtId="204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12" fontId="41" fillId="0" borderId="0" applyFont="0" applyFill="0" applyBorder="0" applyAlignment="0" applyProtection="0"/>
    <xf numFmtId="229" fontId="370" fillId="0" borderId="0" applyFont="0" applyFill="0" applyBorder="0" applyAlignment="0" applyProtection="0"/>
    <xf numFmtId="0" fontId="7" fillId="0" borderId="0"/>
    <xf numFmtId="203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0" fontId="329" fillId="87" borderId="183" applyNumberFormat="0" applyAlignment="0" applyProtection="0"/>
    <xf numFmtId="0" fontId="18" fillId="0" borderId="173">
      <alignment horizontal="left" vertical="center"/>
    </xf>
    <xf numFmtId="203" fontId="370" fillId="0" borderId="0" applyFont="0" applyFill="0" applyBorder="0" applyAlignment="0" applyProtection="0"/>
    <xf numFmtId="0" fontId="240" fillId="61" borderId="284" applyNumberFormat="0" applyAlignment="0" applyProtection="0"/>
    <xf numFmtId="0" fontId="18" fillId="0" borderId="234">
      <alignment horizontal="left" vertical="center"/>
    </xf>
    <xf numFmtId="205" fontId="370" fillId="0" borderId="0" applyFont="0" applyFill="0" applyBorder="0" applyAlignment="0" applyProtection="0"/>
    <xf numFmtId="0" fontId="41" fillId="0" borderId="0"/>
    <xf numFmtId="0" fontId="41" fillId="0" borderId="0"/>
    <xf numFmtId="202" fontId="369" fillId="0" borderId="0" applyFont="0" applyFill="0" applyBorder="0" applyAlignment="0" applyProtection="0"/>
    <xf numFmtId="0" fontId="41" fillId="0" borderId="0"/>
    <xf numFmtId="205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0" fontId="41" fillId="88" borderId="239" applyNumberFormat="0" applyFont="0" applyAlignment="0" applyProtection="0">
      <alignment vertical="center"/>
    </xf>
    <xf numFmtId="203" fontId="370" fillId="0" borderId="0" applyFont="0" applyFill="0" applyBorder="0" applyAlignment="0" applyProtection="0"/>
    <xf numFmtId="0" fontId="120" fillId="0" borderId="0" applyNumberFormat="0" applyFill="0" applyBorder="0" applyAlignment="0" applyProtection="0"/>
    <xf numFmtId="233" fontId="370" fillId="0" borderId="0" applyFont="0" applyFill="0" applyBorder="0" applyAlignment="0" applyProtection="0"/>
    <xf numFmtId="37" fontId="94" fillId="0" borderId="237" applyAlignment="0"/>
    <xf numFmtId="205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29" fontId="369" fillId="0" borderId="0" applyFont="0" applyFill="0" applyBorder="0" applyAlignment="0" applyProtection="0"/>
    <xf numFmtId="0" fontId="8" fillId="0" borderId="0"/>
    <xf numFmtId="0" fontId="240" fillId="61" borderId="334" applyNumberFormat="0" applyAlignment="0" applyProtection="0"/>
    <xf numFmtId="0" fontId="8" fillId="0" borderId="0"/>
    <xf numFmtId="202" fontId="369" fillId="0" borderId="0" applyFont="0" applyFill="0" applyBorder="0" applyAlignment="0" applyProtection="0"/>
    <xf numFmtId="0" fontId="354" fillId="79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54" fillId="86" borderId="0" applyNumberFormat="0" applyBorder="0" applyAlignment="0" applyProtection="0">
      <alignment vertical="center"/>
    </xf>
    <xf numFmtId="203" fontId="370" fillId="0" borderId="0" applyFont="0" applyFill="0" applyBorder="0" applyAlignment="0" applyProtection="0"/>
    <xf numFmtId="0" fontId="7" fillId="0" borderId="0"/>
    <xf numFmtId="0" fontId="354" fillId="78" borderId="0" applyNumberFormat="0" applyBorder="0" applyAlignment="0" applyProtection="0">
      <alignment vertical="center"/>
    </xf>
    <xf numFmtId="37" fontId="94" fillId="0" borderId="170" applyAlignment="0"/>
    <xf numFmtId="0" fontId="18" fillId="0" borderId="186">
      <alignment horizontal="left" vertical="center"/>
    </xf>
    <xf numFmtId="203" fontId="369" fillId="0" borderId="0" applyFont="0" applyFill="0" applyBorder="0" applyAlignment="0" applyProtection="0"/>
    <xf numFmtId="0" fontId="247" fillId="0" borderId="0"/>
    <xf numFmtId="0" fontId="268" fillId="87" borderId="183" applyNumberFormat="0" applyAlignment="0" applyProtection="0">
      <alignment vertical="center"/>
    </xf>
    <xf numFmtId="205" fontId="369" fillId="0" borderId="0" applyFont="0" applyFill="0" applyBorder="0" applyAlignment="0" applyProtection="0"/>
    <xf numFmtId="0" fontId="247" fillId="0" borderId="0"/>
    <xf numFmtId="41" fontId="7" fillId="0" borderId="0" applyFont="0" applyFill="0" applyBorder="0" applyAlignment="0" applyProtection="0"/>
    <xf numFmtId="0" fontId="281" fillId="87" borderId="278" applyNumberFormat="0" applyAlignment="0" applyProtection="0">
      <alignment vertical="center"/>
    </xf>
    <xf numFmtId="0" fontId="281" fillId="87" borderId="247" applyNumberFormat="0" applyAlignment="0" applyProtection="0">
      <alignment vertical="center"/>
    </xf>
    <xf numFmtId="0" fontId="18" fillId="0" borderId="312">
      <alignment horizontal="left" vertical="center"/>
    </xf>
    <xf numFmtId="0" fontId="274" fillId="0" borderId="282" applyNumberFormat="0" applyFill="0" applyAlignment="0" applyProtection="0">
      <alignment vertical="center"/>
    </xf>
    <xf numFmtId="0" fontId="369" fillId="0" borderId="0"/>
    <xf numFmtId="0" fontId="5" fillId="72" borderId="0" applyNumberFormat="0" applyBorder="0" applyAlignment="0" applyProtection="0">
      <alignment vertical="center"/>
    </xf>
    <xf numFmtId="0" fontId="5" fillId="75" borderId="0" applyNumberFormat="0" applyBorder="0" applyAlignment="0" applyProtection="0"/>
    <xf numFmtId="0" fontId="275" fillId="72" borderId="325" applyNumberFormat="0" applyAlignment="0" applyProtection="0">
      <alignment vertical="center"/>
    </xf>
    <xf numFmtId="205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0" fontId="281" fillId="87" borderId="334" applyNumberFormat="0" applyAlignment="0" applyProtection="0">
      <alignment vertical="center"/>
    </xf>
    <xf numFmtId="204" fontId="370" fillId="0" borderId="0" applyFont="0" applyFill="0" applyBorder="0" applyAlignment="0" applyProtection="0"/>
    <xf numFmtId="0" fontId="41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0" fontId="164" fillId="28" borderId="0" applyNumberFormat="0" applyBorder="0" applyAlignment="0" applyProtection="0">
      <alignment vertical="center"/>
    </xf>
    <xf numFmtId="202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0" fontId="164" fillId="34" borderId="0" applyNumberFormat="0" applyBorder="0" applyAlignment="0" applyProtection="0">
      <alignment vertical="center"/>
    </xf>
    <xf numFmtId="208" fontId="7" fillId="0" borderId="0"/>
    <xf numFmtId="205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0" fontId="18" fillId="0" borderId="249">
      <alignment horizontal="left" vertical="center"/>
    </xf>
    <xf numFmtId="0" fontId="247" fillId="0" borderId="0"/>
    <xf numFmtId="37" fontId="94" fillId="0" borderId="308" applyAlignment="0"/>
    <xf numFmtId="203" fontId="370" fillId="0" borderId="0" applyFont="0" applyFill="0" applyBorder="0" applyAlignment="0" applyProtection="0"/>
    <xf numFmtId="0" fontId="356" fillId="87" borderId="289" applyNumberFormat="0" applyAlignment="0" applyProtection="0"/>
    <xf numFmtId="0" fontId="240" fillId="61" borderId="184" applyNumberFormat="0" applyAlignment="0" applyProtection="0"/>
    <xf numFmtId="205" fontId="370" fillId="0" borderId="0" applyFont="0" applyFill="0" applyBorder="0" applyAlignment="0" applyProtection="0"/>
    <xf numFmtId="0" fontId="18" fillId="0" borderId="336">
      <alignment horizontal="left" vertical="center"/>
    </xf>
    <xf numFmtId="202" fontId="370" fillId="0" borderId="0" applyFont="0" applyFill="0" applyBorder="0" applyAlignment="0" applyProtection="0"/>
    <xf numFmtId="0" fontId="18" fillId="0" borderId="234">
      <alignment horizontal="left" vertical="center"/>
    </xf>
    <xf numFmtId="180" fontId="102" fillId="0" borderId="0" applyFont="0" applyFill="0" applyBorder="0" applyAlignment="0" applyProtection="0"/>
    <xf numFmtId="203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0" fontId="18" fillId="0" borderId="342">
      <alignment horizontal="left" vertical="center"/>
    </xf>
    <xf numFmtId="0" fontId="162" fillId="19" borderId="0" applyNumberFormat="0" applyBorder="0" applyAlignment="0" applyProtection="0">
      <alignment vertical="center"/>
    </xf>
    <xf numFmtId="202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0" fontId="18" fillId="0" borderId="228">
      <alignment horizontal="left" vertical="center"/>
    </xf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3" fontId="8" fillId="2" borderId="178" applyNumberFormat="0" applyFont="0" applyFill="0" applyBorder="0" applyAlignment="0" applyProtection="0">
      <alignment horizontal="center" vertical="center" wrapText="1"/>
    </xf>
    <xf numFmtId="237" fontId="369" fillId="0" borderId="0" applyFont="0" applyFill="0" applyBorder="0" applyAlignment="0" applyProtection="0"/>
    <xf numFmtId="0" fontId="18" fillId="0" borderId="211">
      <alignment horizontal="left" vertical="center"/>
    </xf>
    <xf numFmtId="204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33" fontId="369" fillId="0" borderId="0" applyFont="0" applyFill="0" applyBorder="0" applyAlignment="0" applyProtection="0"/>
    <xf numFmtId="0" fontId="369" fillId="0" borderId="0"/>
    <xf numFmtId="0" fontId="354" fillId="77" borderId="0" applyNumberFormat="0" applyBorder="0" applyAlignment="0" applyProtection="0">
      <alignment vertical="center"/>
    </xf>
    <xf numFmtId="204" fontId="369" fillId="0" borderId="0" applyFont="0" applyFill="0" applyBorder="0" applyAlignment="0" applyProtection="0"/>
    <xf numFmtId="0" fontId="348" fillId="87" borderId="261" applyNumberFormat="0" applyAlignment="0" applyProtection="0"/>
    <xf numFmtId="0" fontId="233" fillId="61" borderId="309" applyNumberFormat="0" applyAlignment="0" applyProtection="0"/>
    <xf numFmtId="0" fontId="348" fillId="87" borderId="326" applyNumberFormat="0" applyAlignment="0" applyProtection="0"/>
    <xf numFmtId="204" fontId="369" fillId="0" borderId="0" applyFont="0" applyFill="0" applyBorder="0" applyAlignment="0" applyProtection="0"/>
    <xf numFmtId="0" fontId="348" fillId="87" borderId="165" applyNumberFormat="0" applyAlignment="0" applyProtection="0"/>
    <xf numFmtId="216" fontId="101" fillId="0" borderId="293" applyFont="0" applyBorder="0" applyAlignment="0">
      <alignment horizontal="center" vertical="center"/>
    </xf>
    <xf numFmtId="202" fontId="370" fillId="0" borderId="0" applyFont="0" applyFill="0" applyBorder="0" applyAlignment="0" applyProtection="0"/>
    <xf numFmtId="0" fontId="7" fillId="0" borderId="0"/>
    <xf numFmtId="205" fontId="369" fillId="0" borderId="0" applyFont="0" applyFill="0" applyBorder="0" applyAlignment="0" applyProtection="0"/>
    <xf numFmtId="229" fontId="370" fillId="0" borderId="0" applyFont="0" applyFill="0" applyBorder="0" applyAlignment="0" applyProtection="0"/>
    <xf numFmtId="0" fontId="18" fillId="0" borderId="336">
      <alignment horizontal="left" vertical="center"/>
    </xf>
    <xf numFmtId="0" fontId="7" fillId="0" borderId="0"/>
    <xf numFmtId="205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0" fontId="228" fillId="0" borderId="129" applyNumberFormat="0" applyFill="0" applyAlignment="0" applyProtection="0">
      <alignment vertical="center"/>
    </xf>
    <xf numFmtId="0" fontId="370" fillId="0" borderId="0"/>
    <xf numFmtId="3" fontId="8" fillId="2" borderId="341" applyNumberFormat="0" applyFont="0" applyFill="0" applyBorder="0" applyAlignment="0" applyProtection="0">
      <alignment horizontal="center" vertical="center" wrapText="1"/>
    </xf>
    <xf numFmtId="204" fontId="369" fillId="0" borderId="0" applyFont="0" applyFill="0" applyBorder="0" applyAlignment="0" applyProtection="0"/>
    <xf numFmtId="232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36" fontId="369" fillId="0" borderId="0" applyFont="0" applyFill="0" applyBorder="0" applyAlignment="0" applyProtection="0"/>
    <xf numFmtId="0" fontId="233" fillId="61" borderId="318" applyNumberFormat="0" applyAlignment="0" applyProtection="0"/>
    <xf numFmtId="9" fontId="5" fillId="0" borderId="0" applyFont="0" applyFill="0" applyBorder="0" applyAlignment="0" applyProtection="0">
      <alignment vertical="center"/>
    </xf>
    <xf numFmtId="0" fontId="41" fillId="0" borderId="0"/>
    <xf numFmtId="0" fontId="41" fillId="0" borderId="0"/>
    <xf numFmtId="0" fontId="369" fillId="0" borderId="0"/>
    <xf numFmtId="0" fontId="281" fillId="87" borderId="340" applyNumberFormat="0" applyAlignment="0" applyProtection="0">
      <alignment vertical="center"/>
    </xf>
    <xf numFmtId="0" fontId="329" fillId="87" borderId="158" applyNumberFormat="0" applyAlignment="0" applyProtection="0"/>
    <xf numFmtId="0" fontId="41" fillId="0" borderId="0"/>
    <xf numFmtId="205" fontId="370" fillId="0" borderId="0" applyFont="0" applyFill="0" applyBorder="0" applyAlignment="0" applyProtection="0"/>
    <xf numFmtId="0" fontId="18" fillId="0" borderId="234">
      <alignment horizontal="left" vertical="center"/>
    </xf>
    <xf numFmtId="205" fontId="370" fillId="0" borderId="0" applyFont="0" applyFill="0" applyBorder="0" applyAlignment="0" applyProtection="0"/>
    <xf numFmtId="236" fontId="369" fillId="0" borderId="0" applyFont="0" applyFill="0" applyBorder="0" applyAlignment="0" applyProtection="0"/>
    <xf numFmtId="0" fontId="348" fillId="87" borderId="240" applyNumberFormat="0" applyAlignment="0" applyProtection="0"/>
    <xf numFmtId="205" fontId="370" fillId="0" borderId="0" applyFont="0" applyFill="0" applyBorder="0" applyAlignment="0" applyProtection="0"/>
    <xf numFmtId="0" fontId="8" fillId="0" borderId="0"/>
    <xf numFmtId="0" fontId="348" fillId="87" borderId="152" applyNumberFormat="0" applyAlignment="0" applyProtection="0"/>
    <xf numFmtId="205" fontId="370" fillId="0" borderId="0" applyFont="0" applyFill="0" applyBorder="0" applyAlignment="0" applyProtection="0"/>
    <xf numFmtId="3" fontId="8" fillId="2" borderId="279" applyNumberFormat="0" applyFont="0" applyFill="0" applyBorder="0" applyAlignment="0" applyProtection="0">
      <alignment horizontal="center" vertical="center" wrapText="1"/>
    </xf>
    <xf numFmtId="203" fontId="369" fillId="0" borderId="0" applyFont="0" applyFill="0" applyBorder="0" applyAlignment="0" applyProtection="0"/>
    <xf numFmtId="229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0" fontId="268" fillId="87" borderId="208" applyNumberFormat="0" applyAlignment="0" applyProtection="0">
      <alignment vertical="center"/>
    </xf>
    <xf numFmtId="236" fontId="369" fillId="0" borderId="0" applyFont="0" applyFill="0" applyBorder="0" applyAlignment="0" applyProtection="0"/>
    <xf numFmtId="0" fontId="18" fillId="0" borderId="249">
      <alignment horizontal="left" vertical="center"/>
    </xf>
    <xf numFmtId="0" fontId="266" fillId="79" borderId="0" applyNumberFormat="0" applyBorder="0" applyAlignment="0" applyProtection="0">
      <alignment vertical="center"/>
    </xf>
    <xf numFmtId="203" fontId="369" fillId="0" borderId="0" applyFont="0" applyFill="0" applyBorder="0" applyAlignment="0" applyProtection="0"/>
    <xf numFmtId="0" fontId="7" fillId="0" borderId="0"/>
    <xf numFmtId="9" fontId="5" fillId="0" borderId="0" applyFont="0" applyFill="0" applyBorder="0" applyAlignment="0" applyProtection="0">
      <alignment vertical="center"/>
    </xf>
    <xf numFmtId="0" fontId="348" fillId="87" borderId="225" applyNumberFormat="0" applyAlignment="0" applyProtection="0"/>
    <xf numFmtId="202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0" fontId="7" fillId="0" borderId="0"/>
    <xf numFmtId="202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0" fontId="356" fillId="87" borderId="289" applyNumberFormat="0" applyAlignment="0" applyProtection="0">
      <alignment vertical="center"/>
    </xf>
    <xf numFmtId="0" fontId="268" fillId="87" borderId="260" applyNumberFormat="0" applyAlignment="0" applyProtection="0">
      <alignment vertical="center"/>
    </xf>
    <xf numFmtId="204" fontId="370" fillId="0" borderId="0" applyFont="0" applyFill="0" applyBorder="0" applyAlignment="0" applyProtection="0"/>
    <xf numFmtId="0" fontId="329" fillId="87" borderId="192" applyNumberFormat="0" applyAlignment="0" applyProtection="0"/>
    <xf numFmtId="236" fontId="369" fillId="0" borderId="0" applyFont="0" applyFill="0" applyBorder="0" applyAlignment="0" applyProtection="0"/>
    <xf numFmtId="332" fontId="8" fillId="0" borderId="0" applyFont="0" applyFill="0" applyBorder="0" applyAlignment="0" applyProtection="0"/>
    <xf numFmtId="269" fontId="8" fillId="0" borderId="0" applyFont="0" applyFill="0" applyBorder="0" applyAlignment="0" applyProtection="0"/>
    <xf numFmtId="203" fontId="370" fillId="0" borderId="0" applyFont="0" applyFill="0" applyBorder="0" applyAlignment="0" applyProtection="0"/>
    <xf numFmtId="0" fontId="41" fillId="0" borderId="0"/>
    <xf numFmtId="0" fontId="247" fillId="0" borderId="0"/>
    <xf numFmtId="0" fontId="281" fillId="87" borderId="171" applyNumberFormat="0" applyAlignment="0" applyProtection="0">
      <alignment vertical="center"/>
    </xf>
    <xf numFmtId="205" fontId="370" fillId="0" borderId="0" applyFont="0" applyFill="0" applyBorder="0" applyAlignment="0" applyProtection="0"/>
    <xf numFmtId="229" fontId="370" fillId="0" borderId="0" applyFont="0" applyFill="0" applyBorder="0" applyAlignment="0" applyProtection="0"/>
    <xf numFmtId="0" fontId="41" fillId="0" borderId="0"/>
    <xf numFmtId="0" fontId="329" fillId="87" borderId="183" applyNumberFormat="0" applyAlignment="0" applyProtection="0"/>
    <xf numFmtId="3" fontId="8" fillId="2" borderId="202" applyNumberFormat="0" applyFont="0" applyFill="0" applyBorder="0" applyAlignment="0" applyProtection="0">
      <alignment horizontal="center" vertical="center" wrapText="1"/>
    </xf>
    <xf numFmtId="205" fontId="369" fillId="0" borderId="0" applyFont="0" applyFill="0" applyBorder="0" applyAlignment="0" applyProtection="0"/>
    <xf numFmtId="0" fontId="354" fillId="85" borderId="0" applyNumberFormat="0" applyBorder="0" applyAlignment="0" applyProtection="0"/>
    <xf numFmtId="203" fontId="370" fillId="0" borderId="0" applyFont="0" applyFill="0" applyBorder="0" applyAlignment="0" applyProtection="0"/>
    <xf numFmtId="0" fontId="162" fillId="25" borderId="0" applyNumberFormat="0" applyBorder="0" applyAlignment="0" applyProtection="0">
      <alignment vertical="center"/>
    </xf>
    <xf numFmtId="0" fontId="268" fillId="87" borderId="332" applyNumberFormat="0" applyAlignment="0" applyProtection="0">
      <alignment vertical="center"/>
    </xf>
    <xf numFmtId="0" fontId="164" fillId="36" borderId="0" applyNumberFormat="0" applyBorder="0" applyAlignment="0" applyProtection="0">
      <alignment vertical="center"/>
    </xf>
    <xf numFmtId="0" fontId="7" fillId="0" borderId="0"/>
    <xf numFmtId="205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3" fontId="8" fillId="2" borderId="147" applyNumberFormat="0" applyFont="0" applyFill="0" applyBorder="0" applyAlignment="0" applyProtection="0">
      <alignment horizontal="center" vertical="center" wrapText="1"/>
    </xf>
    <xf numFmtId="0" fontId="348" fillId="87" borderId="146" applyNumberFormat="0" applyAlignment="0" applyProtection="0"/>
    <xf numFmtId="0" fontId="18" fillId="0" borderId="197">
      <alignment horizontal="left" vertical="center"/>
    </xf>
    <xf numFmtId="205" fontId="370" fillId="0" borderId="0" applyFont="0" applyFill="0" applyBorder="0" applyAlignment="0" applyProtection="0"/>
    <xf numFmtId="37" fontId="94" fillId="0" borderId="317" applyAlignment="0"/>
    <xf numFmtId="0" fontId="18" fillId="0" borderId="148">
      <alignment horizontal="left" vertical="center"/>
    </xf>
    <xf numFmtId="0" fontId="348" fillId="87" borderId="146" applyNumberFormat="0" applyAlignment="0" applyProtection="0"/>
    <xf numFmtId="37" fontId="94" fillId="0" borderId="145" applyAlignment="0"/>
    <xf numFmtId="3" fontId="8" fillId="2" borderId="147" applyNumberFormat="0" applyFont="0" applyFill="0" applyBorder="0" applyAlignment="0" applyProtection="0">
      <alignment horizontal="center" vertical="center" wrapText="1"/>
    </xf>
    <xf numFmtId="203" fontId="370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256" fontId="15" fillId="0" borderId="0" applyFont="0" applyFill="0" applyBorder="0" applyAlignment="0" applyProtection="0">
      <alignment vertical="center"/>
    </xf>
    <xf numFmtId="204" fontId="369" fillId="0" borderId="0" applyFont="0" applyFill="0" applyBorder="0" applyAlignment="0" applyProtection="0"/>
    <xf numFmtId="0" fontId="369" fillId="0" borderId="0"/>
    <xf numFmtId="204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37" fontId="94" fillId="0" borderId="191" applyAlignment="0"/>
    <xf numFmtId="0" fontId="247" fillId="0" borderId="0"/>
    <xf numFmtId="0" fontId="5" fillId="73" borderId="0" applyNumberFormat="0" applyBorder="0" applyAlignment="0" applyProtection="0">
      <alignment vertical="center"/>
    </xf>
    <xf numFmtId="204" fontId="370" fillId="0" borderId="0" applyFont="0" applyFill="0" applyBorder="0" applyAlignment="0" applyProtection="0"/>
    <xf numFmtId="0" fontId="367" fillId="69" borderId="0" applyNumberFormat="0" applyBorder="0" applyAlignment="0" applyProtection="0"/>
    <xf numFmtId="0" fontId="348" fillId="87" borderId="261" applyNumberFormat="0" applyAlignment="0" applyProtection="0"/>
    <xf numFmtId="0" fontId="18" fillId="0" borderId="312">
      <alignment horizontal="left" vertical="center"/>
    </xf>
    <xf numFmtId="0" fontId="275" fillId="72" borderId="183" applyNumberFormat="0" applyAlignment="0" applyProtection="0">
      <alignment vertical="center"/>
    </xf>
    <xf numFmtId="3" fontId="8" fillId="2" borderId="320" applyNumberFormat="0" applyFont="0" applyFill="0" applyBorder="0" applyAlignment="0" applyProtection="0">
      <alignment horizontal="center" vertical="center" wrapText="1"/>
    </xf>
    <xf numFmtId="204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0" fontId="8" fillId="0" borderId="0"/>
    <xf numFmtId="205" fontId="369" fillId="0" borderId="0" applyFont="0" applyFill="0" applyBorder="0" applyAlignment="0" applyProtection="0"/>
    <xf numFmtId="0" fontId="8" fillId="0" borderId="0"/>
    <xf numFmtId="9" fontId="229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/>
    <xf numFmtId="9" fontId="7" fillId="0" borderId="0" applyFont="0" applyFill="0" applyBorder="0" applyAlignment="0" applyProtection="0">
      <alignment vertical="center"/>
    </xf>
    <xf numFmtId="0" fontId="242" fillId="0" borderId="0" applyNumberFormat="0" applyFill="0" applyBorder="0" applyAlignment="0" applyProtection="0"/>
    <xf numFmtId="0" fontId="239" fillId="65" borderId="0" applyNumberFormat="0" applyBorder="0" applyAlignment="0" applyProtection="0"/>
    <xf numFmtId="0" fontId="238" fillId="0" borderId="121" applyNumberFormat="0" applyFill="0" applyAlignment="0" applyProtection="0"/>
    <xf numFmtId="0" fontId="237" fillId="0" borderId="0" applyNumberFormat="0" applyFill="0" applyBorder="0" applyAlignment="0" applyProtection="0"/>
    <xf numFmtId="0" fontId="237" fillId="0" borderId="120" applyNumberFormat="0" applyFill="0" applyAlignment="0" applyProtection="0"/>
    <xf numFmtId="0" fontId="236" fillId="55" borderId="0" applyNumberFormat="0" applyBorder="0" applyAlignment="0" applyProtection="0"/>
    <xf numFmtId="0" fontId="235" fillId="64" borderId="0" applyNumberFormat="0" applyBorder="0" applyAlignment="0" applyProtection="0"/>
    <xf numFmtId="0" fontId="235" fillId="63" borderId="0" applyNumberFormat="0" applyBorder="0" applyAlignment="0" applyProtection="0"/>
    <xf numFmtId="0" fontId="235" fillId="62" borderId="0" applyNumberFormat="0" applyBorder="0" applyAlignment="0" applyProtection="0"/>
    <xf numFmtId="0" fontId="234" fillId="54" borderId="119" applyNumberFormat="0" applyAlignment="0" applyProtection="0"/>
    <xf numFmtId="0" fontId="233" fillId="61" borderId="118" applyNumberFormat="0" applyAlignment="0" applyProtection="0"/>
    <xf numFmtId="0" fontId="232" fillId="60" borderId="0" applyNumberFormat="0" applyBorder="0" applyAlignment="0" applyProtection="0"/>
    <xf numFmtId="0" fontId="231" fillId="50" borderId="0" applyNumberFormat="0" applyBorder="0" applyAlignment="0" applyProtection="0"/>
    <xf numFmtId="0" fontId="141" fillId="53" borderId="0" applyNumberFormat="0" applyBorder="0" applyAlignment="0" applyProtection="0"/>
    <xf numFmtId="0" fontId="141" fillId="49" borderId="0" applyNumberFormat="0" applyBorder="0" applyAlignment="0" applyProtection="0"/>
    <xf numFmtId="0" fontId="231" fillId="48" borderId="0" applyNumberFormat="0" applyBorder="0" applyAlignment="0" applyProtection="0"/>
    <xf numFmtId="0" fontId="231" fillId="53" borderId="0" applyNumberFormat="0" applyBorder="0" applyAlignment="0" applyProtection="0"/>
    <xf numFmtId="0" fontId="141" fillId="55" borderId="0" applyNumberFormat="0" applyBorder="0" applyAlignment="0" applyProtection="0"/>
    <xf numFmtId="0" fontId="141" fillId="52" borderId="0" applyNumberFormat="0" applyBorder="0" applyAlignment="0" applyProtection="0"/>
    <xf numFmtId="0" fontId="231" fillId="54" borderId="0" applyNumberFormat="0" applyBorder="0" applyAlignment="0" applyProtection="0"/>
    <xf numFmtId="0" fontId="231" fillId="54" borderId="0" applyNumberFormat="0" applyBorder="0" applyAlignment="0" applyProtection="0"/>
    <xf numFmtId="0" fontId="141" fillId="53" borderId="0" applyNumberFormat="0" applyBorder="0" applyAlignment="0" applyProtection="0"/>
    <xf numFmtId="0" fontId="141" fillId="52" borderId="0" applyNumberFormat="0" applyBorder="0" applyAlignment="0" applyProtection="0"/>
    <xf numFmtId="0" fontId="231" fillId="51" borderId="0" applyNumberFormat="0" applyBorder="0" applyAlignment="0" applyProtection="0"/>
    <xf numFmtId="0" fontId="231" fillId="50" borderId="0" applyNumberFormat="0" applyBorder="0" applyAlignment="0" applyProtection="0"/>
    <xf numFmtId="0" fontId="141" fillId="49" borderId="0" applyNumberFormat="0" applyBorder="0" applyAlignment="0" applyProtection="0"/>
    <xf numFmtId="0" fontId="141" fillId="49" borderId="0" applyNumberFormat="0" applyBorder="0" applyAlignment="0" applyProtection="0"/>
    <xf numFmtId="0" fontId="231" fillId="48" borderId="0" applyNumberFormat="0" applyBorder="0" applyAlignment="0" applyProtection="0"/>
    <xf numFmtId="0" fontId="41" fillId="0" borderId="0" applyFont="0" applyFill="0" applyBorder="0" applyAlignment="0" applyProtection="0"/>
    <xf numFmtId="0" fontId="7" fillId="0" borderId="0"/>
    <xf numFmtId="0" fontId="4" fillId="0" borderId="0">
      <alignment vertical="center"/>
    </xf>
    <xf numFmtId="221" fontId="102" fillId="0" borderId="0" applyFont="0" applyFill="0" applyBorder="0" applyProtection="0">
      <alignment horizontal="right" vertical="center"/>
    </xf>
    <xf numFmtId="0" fontId="230" fillId="0" borderId="0" applyNumberFormat="0" applyFill="0" applyBorder="0" applyAlignment="0" applyProtection="0">
      <alignment vertical="center"/>
    </xf>
    <xf numFmtId="0" fontId="231" fillId="56" borderId="0" applyNumberFormat="0" applyBorder="0" applyAlignment="0" applyProtection="0"/>
    <xf numFmtId="0" fontId="141" fillId="49" borderId="0" applyNumberFormat="0" applyBorder="0" applyAlignment="0" applyProtection="0"/>
    <xf numFmtId="0" fontId="231" fillId="59" borderId="0" applyNumberFormat="0" applyBorder="0" applyAlignment="0" applyProtection="0"/>
    <xf numFmtId="0" fontId="141" fillId="52" borderId="0" applyNumberFormat="0" applyBorder="0" applyAlignment="0" applyProtection="0"/>
    <xf numFmtId="0" fontId="240" fillId="61" borderId="123" applyNumberFormat="0" applyAlignment="0" applyProtection="0"/>
    <xf numFmtId="0" fontId="4" fillId="0" borderId="0">
      <alignment vertical="center"/>
    </xf>
    <xf numFmtId="0" fontId="4" fillId="40" borderId="98" applyNumberFormat="0" applyFont="0" applyAlignment="0" applyProtection="0">
      <alignment vertical="center"/>
    </xf>
    <xf numFmtId="0" fontId="4" fillId="0" borderId="0">
      <alignment vertical="center"/>
    </xf>
    <xf numFmtId="0" fontId="41" fillId="0" borderId="0"/>
    <xf numFmtId="0" fontId="241" fillId="0" borderId="0" applyNumberFormat="0" applyFill="0" applyBorder="0" applyAlignment="0" applyProtection="0"/>
    <xf numFmtId="0" fontId="7" fillId="52" borderId="122" applyNumberFormat="0" applyFont="0" applyAlignment="0" applyProtection="0"/>
    <xf numFmtId="0" fontId="141" fillId="59" borderId="0" applyNumberFormat="0" applyBorder="0" applyAlignment="0" applyProtection="0"/>
    <xf numFmtId="0" fontId="231" fillId="58" borderId="0" applyNumberFormat="0" applyBorder="0" applyAlignment="0" applyProtection="0"/>
    <xf numFmtId="0" fontId="141" fillId="57" borderId="0" applyNumberFormat="0" applyBorder="0" applyAlignment="0" applyProtection="0"/>
    <xf numFmtId="0" fontId="231" fillId="53" borderId="0" applyNumberFormat="0" applyBorder="0" applyAlignment="0" applyProtection="0"/>
    <xf numFmtId="41" fontId="16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1" fillId="0" borderId="0"/>
    <xf numFmtId="0" fontId="41" fillId="0" borderId="0"/>
    <xf numFmtId="0" fontId="41" fillId="0" borderId="0"/>
    <xf numFmtId="202" fontId="76" fillId="0" borderId="0" applyFont="0" applyFill="0" applyBorder="0" applyAlignment="0" applyProtection="0"/>
    <xf numFmtId="202" fontId="109" fillId="0" borderId="0" applyFont="0" applyFill="0" applyBorder="0" applyAlignment="0" applyProtection="0"/>
    <xf numFmtId="202" fontId="109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09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09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09" fillId="0" borderId="0" applyFont="0" applyFill="0" applyBorder="0" applyAlignment="0" applyProtection="0"/>
    <xf numFmtId="202" fontId="109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09" fillId="0" borderId="0" applyFont="0" applyFill="0" applyBorder="0" applyAlignment="0" applyProtection="0"/>
    <xf numFmtId="230" fontId="110" fillId="0" borderId="0" applyFont="0" applyFill="0" applyBorder="0" applyAlignment="0" applyProtection="0"/>
    <xf numFmtId="229" fontId="109" fillId="0" borderId="0" applyFont="0" applyFill="0" applyBorder="0" applyAlignment="0" applyProtection="0"/>
    <xf numFmtId="229" fontId="76" fillId="0" borderId="0" applyFont="0" applyFill="0" applyBorder="0" applyAlignment="0" applyProtection="0"/>
    <xf numFmtId="229" fontId="109" fillId="0" borderId="0" applyFont="0" applyFill="0" applyBorder="0" applyAlignment="0" applyProtection="0"/>
    <xf numFmtId="229" fontId="76" fillId="0" borderId="0" applyFont="0" applyFill="0" applyBorder="0" applyAlignment="0" applyProtection="0"/>
    <xf numFmtId="229" fontId="109" fillId="0" borderId="0" applyFont="0" applyFill="0" applyBorder="0" applyAlignment="0" applyProtection="0"/>
    <xf numFmtId="229" fontId="76" fillId="0" borderId="0" applyFont="0" applyFill="0" applyBorder="0" applyAlignment="0" applyProtection="0"/>
    <xf numFmtId="229" fontId="109" fillId="0" borderId="0" applyFont="0" applyFill="0" applyBorder="0" applyAlignment="0" applyProtection="0"/>
    <xf numFmtId="229" fontId="76" fillId="0" borderId="0" applyFont="0" applyFill="0" applyBorder="0" applyAlignment="0" applyProtection="0"/>
    <xf numFmtId="229" fontId="109" fillId="0" borderId="0" applyFont="0" applyFill="0" applyBorder="0" applyAlignment="0" applyProtection="0"/>
    <xf numFmtId="229" fontId="76" fillId="0" borderId="0" applyFont="0" applyFill="0" applyBorder="0" applyAlignment="0" applyProtection="0"/>
    <xf numFmtId="229" fontId="109" fillId="0" borderId="0" applyFont="0" applyFill="0" applyBorder="0" applyAlignment="0" applyProtection="0"/>
    <xf numFmtId="229" fontId="76" fillId="0" borderId="0" applyFont="0" applyFill="0" applyBorder="0" applyAlignment="0" applyProtection="0"/>
    <xf numFmtId="229" fontId="109" fillId="0" borderId="0" applyFont="0" applyFill="0" applyBorder="0" applyAlignment="0" applyProtection="0"/>
    <xf numFmtId="229" fontId="109" fillId="0" borderId="0" applyFont="0" applyFill="0" applyBorder="0" applyAlignment="0" applyProtection="0"/>
    <xf numFmtId="229" fontId="76" fillId="0" borderId="0" applyFont="0" applyFill="0" applyBorder="0" applyAlignment="0" applyProtection="0"/>
    <xf numFmtId="229" fontId="109" fillId="0" borderId="0" applyFont="0" applyFill="0" applyBorder="0" applyAlignment="0" applyProtection="0"/>
    <xf numFmtId="229" fontId="76" fillId="0" borderId="0" applyFont="0" applyFill="0" applyBorder="0" applyAlignment="0" applyProtection="0"/>
    <xf numFmtId="229" fontId="109" fillId="0" borderId="0" applyFont="0" applyFill="0" applyBorder="0" applyAlignment="0" applyProtection="0"/>
    <xf numFmtId="229" fontId="76" fillId="0" borderId="0" applyFont="0" applyFill="0" applyBorder="0" applyAlignment="0" applyProtection="0"/>
    <xf numFmtId="229" fontId="109" fillId="0" borderId="0" applyFont="0" applyFill="0" applyBorder="0" applyAlignment="0" applyProtection="0"/>
    <xf numFmtId="229" fontId="76" fillId="0" borderId="0" applyFont="0" applyFill="0" applyBorder="0" applyAlignment="0" applyProtection="0"/>
    <xf numFmtId="229" fontId="109" fillId="0" borderId="0" applyFont="0" applyFill="0" applyBorder="0" applyAlignment="0" applyProtection="0"/>
    <xf numFmtId="229" fontId="76" fillId="0" borderId="0" applyFont="0" applyFill="0" applyBorder="0" applyAlignment="0" applyProtection="0"/>
    <xf numFmtId="229" fontId="109" fillId="0" borderId="0" applyFont="0" applyFill="0" applyBorder="0" applyAlignment="0" applyProtection="0"/>
    <xf numFmtId="228" fontId="85" fillId="0" borderId="0" applyFont="0" applyFill="0" applyBorder="0" applyAlignment="0" applyProtection="0"/>
    <xf numFmtId="227" fontId="109" fillId="0" borderId="0" applyFont="0" applyFill="0" applyBorder="0" applyAlignment="0" applyProtection="0"/>
    <xf numFmtId="227" fontId="76" fillId="0" borderId="0" applyFont="0" applyFill="0" applyBorder="0" applyAlignment="0" applyProtection="0"/>
    <xf numFmtId="227" fontId="109" fillId="0" borderId="0" applyFont="0" applyFill="0" applyBorder="0" applyAlignment="0" applyProtection="0"/>
    <xf numFmtId="227" fontId="76" fillId="0" borderId="0" applyFont="0" applyFill="0" applyBorder="0" applyAlignment="0" applyProtection="0"/>
    <xf numFmtId="227" fontId="109" fillId="0" borderId="0" applyFont="0" applyFill="0" applyBorder="0" applyAlignment="0" applyProtection="0"/>
    <xf numFmtId="227" fontId="76" fillId="0" borderId="0" applyFont="0" applyFill="0" applyBorder="0" applyAlignment="0" applyProtection="0"/>
    <xf numFmtId="227" fontId="109" fillId="0" borderId="0" applyFont="0" applyFill="0" applyBorder="0" applyAlignment="0" applyProtection="0"/>
    <xf numFmtId="227" fontId="76" fillId="0" borderId="0" applyFont="0" applyFill="0" applyBorder="0" applyAlignment="0" applyProtection="0"/>
    <xf numFmtId="227" fontId="109" fillId="0" borderId="0" applyFont="0" applyFill="0" applyBorder="0" applyAlignment="0" applyProtection="0"/>
    <xf numFmtId="227" fontId="76" fillId="0" borderId="0" applyFont="0" applyFill="0" applyBorder="0" applyAlignment="0" applyProtection="0"/>
    <xf numFmtId="227" fontId="109" fillId="0" borderId="0" applyFont="0" applyFill="0" applyBorder="0" applyAlignment="0" applyProtection="0"/>
    <xf numFmtId="227" fontId="76" fillId="0" borderId="0" applyFont="0" applyFill="0" applyBorder="0" applyAlignment="0" applyProtection="0"/>
    <xf numFmtId="227" fontId="109" fillId="0" borderId="0" applyFont="0" applyFill="0" applyBorder="0" applyAlignment="0" applyProtection="0"/>
    <xf numFmtId="227" fontId="109" fillId="0" borderId="0" applyFont="0" applyFill="0" applyBorder="0" applyAlignment="0" applyProtection="0"/>
    <xf numFmtId="227" fontId="76" fillId="0" borderId="0" applyFont="0" applyFill="0" applyBorder="0" applyAlignment="0" applyProtection="0"/>
    <xf numFmtId="227" fontId="109" fillId="0" borderId="0" applyFont="0" applyFill="0" applyBorder="0" applyAlignment="0" applyProtection="0"/>
    <xf numFmtId="227" fontId="76" fillId="0" borderId="0" applyFont="0" applyFill="0" applyBorder="0" applyAlignment="0" applyProtection="0"/>
    <xf numFmtId="227" fontId="109" fillId="0" borderId="0" applyFont="0" applyFill="0" applyBorder="0" applyAlignment="0" applyProtection="0"/>
    <xf numFmtId="227" fontId="76" fillId="0" borderId="0" applyFont="0" applyFill="0" applyBorder="0" applyAlignment="0" applyProtection="0"/>
    <xf numFmtId="227" fontId="109" fillId="0" borderId="0" applyFont="0" applyFill="0" applyBorder="0" applyAlignment="0" applyProtection="0"/>
    <xf numFmtId="227" fontId="76" fillId="0" borderId="0" applyFont="0" applyFill="0" applyBorder="0" applyAlignment="0" applyProtection="0"/>
    <xf numFmtId="227" fontId="109" fillId="0" borderId="0" applyFont="0" applyFill="0" applyBorder="0" applyAlignment="0" applyProtection="0"/>
    <xf numFmtId="227" fontId="76" fillId="0" borderId="0" applyFont="0" applyFill="0" applyBorder="0" applyAlignment="0" applyProtection="0"/>
    <xf numFmtId="202" fontId="109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09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09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09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09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09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09" fillId="0" borderId="0" applyFont="0" applyFill="0" applyBorder="0" applyAlignment="0" applyProtection="0"/>
    <xf numFmtId="202" fontId="109" fillId="0" borderId="0" applyFont="0" applyFill="0" applyBorder="0" applyAlignment="0" applyProtection="0"/>
    <xf numFmtId="202" fontId="109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09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09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09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09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09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09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09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09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09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09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09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09" fillId="0" borderId="0" applyFont="0" applyFill="0" applyBorder="0" applyAlignment="0" applyProtection="0"/>
    <xf numFmtId="227" fontId="76" fillId="0" borderId="0" applyFont="0" applyFill="0" applyBorder="0" applyAlignment="0" applyProtection="0"/>
    <xf numFmtId="202" fontId="109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09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09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09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09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09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09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09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09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09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09" fillId="0" borderId="0" applyFont="0" applyFill="0" applyBorder="0" applyAlignment="0" applyProtection="0"/>
    <xf numFmtId="202" fontId="76" fillId="0" borderId="0" applyFont="0" applyFill="0" applyBorder="0" applyAlignment="0" applyProtection="0"/>
    <xf numFmtId="205" fontId="76" fillId="0" borderId="0" applyFont="0" applyFill="0" applyBorder="0" applyAlignment="0" applyProtection="0"/>
    <xf numFmtId="202" fontId="109" fillId="0" borderId="0" applyFont="0" applyFill="0" applyBorder="0" applyAlignment="0" applyProtection="0"/>
    <xf numFmtId="202" fontId="109" fillId="0" borderId="0" applyFont="0" applyFill="0" applyBorder="0" applyAlignment="0" applyProtection="0"/>
    <xf numFmtId="232" fontId="76" fillId="0" borderId="0" applyFont="0" applyFill="0" applyBorder="0" applyAlignment="0" applyProtection="0"/>
    <xf numFmtId="202" fontId="109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09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09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09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09" fillId="0" borderId="0" applyFont="0" applyFill="0" applyBorder="0" applyAlignment="0" applyProtection="0"/>
    <xf numFmtId="205" fontId="76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09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09" fillId="0" borderId="0" applyFont="0" applyFill="0" applyBorder="0" applyAlignment="0" applyProtection="0"/>
    <xf numFmtId="202" fontId="76" fillId="0" borderId="0" applyFont="0" applyFill="0" applyBorder="0" applyAlignment="0" applyProtection="0"/>
    <xf numFmtId="203" fontId="109" fillId="0" borderId="0" applyFont="0" applyFill="0" applyBorder="0" applyAlignment="0" applyProtection="0"/>
    <xf numFmtId="202" fontId="109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09" fillId="0" borderId="0" applyFont="0" applyFill="0" applyBorder="0" applyAlignment="0" applyProtection="0"/>
    <xf numFmtId="202" fontId="76" fillId="0" borderId="0" applyFont="0" applyFill="0" applyBorder="0" applyAlignment="0" applyProtection="0"/>
    <xf numFmtId="203" fontId="76" fillId="0" borderId="0" applyFont="0" applyFill="0" applyBorder="0" applyAlignment="0" applyProtection="0"/>
    <xf numFmtId="202" fontId="109" fillId="0" borderId="0" applyFont="0" applyFill="0" applyBorder="0" applyAlignment="0" applyProtection="0"/>
    <xf numFmtId="203" fontId="76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09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09" fillId="0" borderId="0" applyFont="0" applyFill="0" applyBorder="0" applyAlignment="0" applyProtection="0"/>
    <xf numFmtId="202" fontId="109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09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09" fillId="0" borderId="0" applyFont="0" applyFill="0" applyBorder="0" applyAlignment="0" applyProtection="0"/>
    <xf numFmtId="202" fontId="76" fillId="0" borderId="0" applyFont="0" applyFill="0" applyBorder="0" applyAlignment="0" applyProtection="0"/>
    <xf numFmtId="203" fontId="76" fillId="0" borderId="0" applyFont="0" applyFill="0" applyBorder="0" applyAlignment="0" applyProtection="0"/>
    <xf numFmtId="202" fontId="109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09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09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09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09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09" fillId="0" borderId="0" applyFont="0" applyFill="0" applyBorder="0" applyAlignment="0" applyProtection="0"/>
    <xf numFmtId="202" fontId="76" fillId="0" borderId="0" applyFont="0" applyFill="0" applyBorder="0" applyAlignment="0" applyProtection="0"/>
    <xf numFmtId="204" fontId="76" fillId="0" borderId="0" applyFont="0" applyFill="0" applyBorder="0" applyAlignment="0" applyProtection="0"/>
    <xf numFmtId="202" fontId="109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09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09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09" fillId="0" borderId="0" applyFont="0" applyFill="0" applyBorder="0" applyAlignment="0" applyProtection="0"/>
    <xf numFmtId="202" fontId="109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09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09" fillId="0" borderId="0" applyFont="0" applyFill="0" applyBorder="0" applyAlignment="0" applyProtection="0"/>
    <xf numFmtId="204" fontId="76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09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09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09" fillId="0" borderId="0" applyFont="0" applyFill="0" applyBorder="0" applyAlignment="0" applyProtection="0"/>
    <xf numFmtId="0" fontId="244" fillId="0" borderId="0"/>
    <xf numFmtId="0" fontId="266" fillId="80" borderId="0" applyNumberFormat="0" applyBorder="0" applyAlignment="0" applyProtection="0">
      <alignment vertical="center"/>
    </xf>
    <xf numFmtId="0" fontId="266" fillId="79" borderId="0" applyNumberFormat="0" applyBorder="0" applyAlignment="0" applyProtection="0">
      <alignment vertical="center"/>
    </xf>
    <xf numFmtId="0" fontId="266" fillId="78" borderId="0" applyNumberFormat="0" applyBorder="0" applyAlignment="0" applyProtection="0">
      <alignment vertical="center"/>
    </xf>
    <xf numFmtId="0" fontId="266" fillId="75" borderId="0" applyNumberFormat="0" applyBorder="0" applyAlignment="0" applyProtection="0">
      <alignment vertical="center"/>
    </xf>
    <xf numFmtId="0" fontId="266" fillId="74" borderId="0" applyNumberFormat="0" applyBorder="0" applyAlignment="0" applyProtection="0">
      <alignment vertical="center"/>
    </xf>
    <xf numFmtId="0" fontId="266" fillId="77" borderId="0" applyNumberFormat="0" applyBorder="0" applyAlignment="0" applyProtection="0">
      <alignment vertical="center"/>
    </xf>
    <xf numFmtId="0" fontId="265" fillId="76" borderId="0" applyNumberFormat="0" applyBorder="0" applyAlignment="0" applyProtection="0">
      <alignment vertical="center"/>
    </xf>
    <xf numFmtId="0" fontId="265" fillId="73" borderId="0" applyNumberFormat="0" applyBorder="0" applyAlignment="0" applyProtection="0">
      <alignment vertical="center"/>
    </xf>
    <xf numFmtId="0" fontId="265" fillId="70" borderId="0" applyNumberFormat="0" applyBorder="0" applyAlignment="0" applyProtection="0">
      <alignment vertical="center"/>
    </xf>
    <xf numFmtId="0" fontId="265" fillId="75" borderId="0" applyNumberFormat="0" applyBorder="0" applyAlignment="0" applyProtection="0">
      <alignment vertical="center"/>
    </xf>
    <xf numFmtId="0" fontId="265" fillId="74" borderId="0" applyNumberFormat="0" applyBorder="0" applyAlignment="0" applyProtection="0">
      <alignment vertical="center"/>
    </xf>
    <xf numFmtId="0" fontId="265" fillId="73" borderId="0" applyNumberFormat="0" applyBorder="0" applyAlignment="0" applyProtection="0">
      <alignment vertical="center"/>
    </xf>
    <xf numFmtId="0" fontId="265" fillId="72" borderId="0" applyNumberFormat="0" applyBorder="0" applyAlignment="0" applyProtection="0">
      <alignment vertical="center"/>
    </xf>
    <xf numFmtId="0" fontId="265" fillId="71" borderId="0" applyNumberFormat="0" applyBorder="0" applyAlignment="0" applyProtection="0">
      <alignment vertical="center"/>
    </xf>
    <xf numFmtId="0" fontId="265" fillId="70" borderId="0" applyNumberFormat="0" applyBorder="0" applyAlignment="0" applyProtection="0">
      <alignment vertical="center"/>
    </xf>
    <xf numFmtId="0" fontId="265" fillId="69" borderId="0" applyNumberFormat="0" applyBorder="0" applyAlignment="0" applyProtection="0">
      <alignment vertical="center"/>
    </xf>
    <xf numFmtId="0" fontId="265" fillId="68" borderId="0" applyNumberFormat="0" applyBorder="0" applyAlignment="0" applyProtection="0">
      <alignment vertical="center"/>
    </xf>
    <xf numFmtId="0" fontId="265" fillId="67" borderId="0" applyNumberFormat="0" applyBorder="0" applyAlignment="0" applyProtection="0">
      <alignment vertical="center"/>
    </xf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4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1" fillId="0" borderId="0"/>
    <xf numFmtId="0" fontId="247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47" fillId="0" borderId="0"/>
    <xf numFmtId="0" fontId="8" fillId="0" borderId="0"/>
    <xf numFmtId="0" fontId="41" fillId="0" borderId="0"/>
    <xf numFmtId="0" fontId="41" fillId="0" borderId="0"/>
    <xf numFmtId="0" fontId="41" fillId="0" borderId="0"/>
    <xf numFmtId="0" fontId="8" fillId="0" borderId="0"/>
    <xf numFmtId="40" fontId="85" fillId="0" borderId="0" applyFont="0" applyFill="0" applyBorder="0" applyAlignment="0" applyProtection="0"/>
    <xf numFmtId="228" fontId="85" fillId="0" borderId="0" applyFont="0" applyFill="0" applyBorder="0" applyAlignment="0" applyProtection="0"/>
    <xf numFmtId="0" fontId="122" fillId="0" borderId="0" applyNumberFormat="0" applyFill="0" applyBorder="0" applyAlignment="0" applyProtection="0">
      <alignment vertical="top"/>
      <protection locked="0"/>
    </xf>
    <xf numFmtId="0" fontId="247" fillId="0" borderId="0"/>
    <xf numFmtId="0" fontId="248" fillId="0" borderId="0" applyNumberFormat="0" applyFill="0" applyBorder="0" applyAlignment="0" applyProtection="0"/>
    <xf numFmtId="0" fontId="41" fillId="0" borderId="0"/>
    <xf numFmtId="0" fontId="76" fillId="0" borderId="0"/>
    <xf numFmtId="0" fontId="247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247" fillId="0" borderId="0"/>
    <xf numFmtId="0" fontId="247" fillId="0" borderId="0"/>
    <xf numFmtId="0" fontId="76" fillId="0" borderId="0"/>
    <xf numFmtId="0" fontId="247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247" fillId="0" borderId="0"/>
    <xf numFmtId="0" fontId="76" fillId="0" borderId="0"/>
    <xf numFmtId="0" fontId="41" fillId="0" borderId="0"/>
    <xf numFmtId="0" fontId="247" fillId="0" borderId="0"/>
    <xf numFmtId="0" fontId="247" fillId="0" borderId="0"/>
    <xf numFmtId="0" fontId="247" fillId="0" borderId="0"/>
    <xf numFmtId="0" fontId="41" fillId="0" borderId="0"/>
    <xf numFmtId="0" fontId="41" fillId="0" borderId="0"/>
    <xf numFmtId="0" fontId="247" fillId="0" borderId="0"/>
    <xf numFmtId="0" fontId="41" fillId="0" borderId="0"/>
    <xf numFmtId="202" fontId="76" fillId="0" borderId="0" applyFont="0" applyFill="0" applyBorder="0" applyAlignment="0" applyProtection="0"/>
    <xf numFmtId="202" fontId="109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09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09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09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09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09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09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09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09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09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09" fillId="0" borderId="0" applyFont="0" applyFill="0" applyBorder="0" applyAlignment="0" applyProtection="0"/>
    <xf numFmtId="202" fontId="109" fillId="0" borderId="0" applyFont="0" applyFill="0" applyBorder="0" applyAlignment="0" applyProtection="0"/>
    <xf numFmtId="202" fontId="109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09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09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09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09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09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09" fillId="0" borderId="0" applyFont="0" applyFill="0" applyBorder="0" applyAlignment="0" applyProtection="0"/>
    <xf numFmtId="205" fontId="109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09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09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09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09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09" fillId="0" borderId="0" applyFont="0" applyFill="0" applyBorder="0" applyAlignment="0" applyProtection="0"/>
    <xf numFmtId="205" fontId="109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09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09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09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09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09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09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09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09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09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09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09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09" fillId="0" borderId="0" applyFont="0" applyFill="0" applyBorder="0" applyAlignment="0" applyProtection="0"/>
    <xf numFmtId="205" fontId="109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09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09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09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09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09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09" fillId="0" borderId="0" applyFont="0" applyFill="0" applyBorder="0" applyAlignment="0" applyProtection="0"/>
    <xf numFmtId="228" fontId="85" fillId="0" borderId="0" applyFont="0" applyFill="0" applyBorder="0" applyAlignment="0" applyProtection="0"/>
    <xf numFmtId="205" fontId="109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09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09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09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09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09" fillId="0" borderId="0" applyFont="0" applyFill="0" applyBorder="0" applyAlignment="0" applyProtection="0"/>
    <xf numFmtId="205" fontId="109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09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09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09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09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09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09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09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09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09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09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09" fillId="0" borderId="0" applyFont="0" applyFill="0" applyBorder="0" applyAlignment="0" applyProtection="0"/>
    <xf numFmtId="205" fontId="109" fillId="0" borderId="0" applyFont="0" applyFill="0" applyBorder="0" applyAlignment="0" applyProtection="0"/>
    <xf numFmtId="205" fontId="109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09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09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09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09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09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09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09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09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09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09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09" fillId="0" borderId="0" applyFont="0" applyFill="0" applyBorder="0" applyAlignment="0" applyProtection="0"/>
    <xf numFmtId="205" fontId="109" fillId="0" borderId="0" applyFont="0" applyFill="0" applyBorder="0" applyAlignment="0" applyProtection="0"/>
    <xf numFmtId="205" fontId="109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09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09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09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09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09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09" fillId="0" borderId="0" applyFont="0" applyFill="0" applyBorder="0" applyAlignment="0" applyProtection="0"/>
    <xf numFmtId="232" fontId="76" fillId="0" borderId="0" applyFont="0" applyFill="0" applyBorder="0" applyAlignment="0" applyProtection="0"/>
    <xf numFmtId="232" fontId="109" fillId="0" borderId="0" applyFont="0" applyFill="0" applyBorder="0" applyAlignment="0" applyProtection="0"/>
    <xf numFmtId="232" fontId="76" fillId="0" borderId="0" applyFont="0" applyFill="0" applyBorder="0" applyAlignment="0" applyProtection="0"/>
    <xf numFmtId="232" fontId="109" fillId="0" borderId="0" applyFont="0" applyFill="0" applyBorder="0" applyAlignment="0" applyProtection="0"/>
    <xf numFmtId="232" fontId="76" fillId="0" borderId="0" applyFont="0" applyFill="0" applyBorder="0" applyAlignment="0" applyProtection="0"/>
    <xf numFmtId="232" fontId="109" fillId="0" borderId="0" applyFont="0" applyFill="0" applyBorder="0" applyAlignment="0" applyProtection="0"/>
    <xf numFmtId="232" fontId="76" fillId="0" borderId="0" applyFont="0" applyFill="0" applyBorder="0" applyAlignment="0" applyProtection="0"/>
    <xf numFmtId="232" fontId="109" fillId="0" borderId="0" applyFont="0" applyFill="0" applyBorder="0" applyAlignment="0" applyProtection="0"/>
    <xf numFmtId="232" fontId="76" fillId="0" borderId="0" applyFont="0" applyFill="0" applyBorder="0" applyAlignment="0" applyProtection="0"/>
    <xf numFmtId="232" fontId="109" fillId="0" borderId="0" applyFont="0" applyFill="0" applyBorder="0" applyAlignment="0" applyProtection="0"/>
    <xf numFmtId="232" fontId="109" fillId="0" borderId="0" applyFont="0" applyFill="0" applyBorder="0" applyAlignment="0" applyProtection="0"/>
    <xf numFmtId="232" fontId="109" fillId="0" borderId="0" applyFont="0" applyFill="0" applyBorder="0" applyAlignment="0" applyProtection="0"/>
    <xf numFmtId="232" fontId="76" fillId="0" borderId="0" applyFont="0" applyFill="0" applyBorder="0" applyAlignment="0" applyProtection="0"/>
    <xf numFmtId="232" fontId="109" fillId="0" borderId="0" applyFont="0" applyFill="0" applyBorder="0" applyAlignment="0" applyProtection="0"/>
    <xf numFmtId="232" fontId="76" fillId="0" borderId="0" applyFont="0" applyFill="0" applyBorder="0" applyAlignment="0" applyProtection="0"/>
    <xf numFmtId="232" fontId="109" fillId="0" borderId="0" applyFont="0" applyFill="0" applyBorder="0" applyAlignment="0" applyProtection="0"/>
    <xf numFmtId="232" fontId="76" fillId="0" borderId="0" applyFont="0" applyFill="0" applyBorder="0" applyAlignment="0" applyProtection="0"/>
    <xf numFmtId="232" fontId="109" fillId="0" borderId="0" applyFont="0" applyFill="0" applyBorder="0" applyAlignment="0" applyProtection="0"/>
    <xf numFmtId="232" fontId="76" fillId="0" borderId="0" applyFont="0" applyFill="0" applyBorder="0" applyAlignment="0" applyProtection="0"/>
    <xf numFmtId="232" fontId="109" fillId="0" borderId="0" applyFont="0" applyFill="0" applyBorder="0" applyAlignment="0" applyProtection="0"/>
    <xf numFmtId="232" fontId="76" fillId="0" borderId="0" applyFont="0" applyFill="0" applyBorder="0" applyAlignment="0" applyProtection="0"/>
    <xf numFmtId="232" fontId="109" fillId="0" borderId="0" applyFont="0" applyFill="0" applyBorder="0" applyAlignment="0" applyProtection="0"/>
    <xf numFmtId="232" fontId="76" fillId="0" borderId="0" applyFont="0" applyFill="0" applyBorder="0" applyAlignment="0" applyProtection="0"/>
    <xf numFmtId="232" fontId="109" fillId="0" borderId="0" applyFont="0" applyFill="0" applyBorder="0" applyAlignment="0" applyProtection="0"/>
    <xf numFmtId="233" fontId="109" fillId="0" borderId="0" applyFont="0" applyFill="0" applyBorder="0" applyAlignment="0" applyProtection="0"/>
    <xf numFmtId="233" fontId="76" fillId="0" borderId="0" applyFont="0" applyFill="0" applyBorder="0" applyAlignment="0" applyProtection="0"/>
    <xf numFmtId="233" fontId="109" fillId="0" borderId="0" applyFont="0" applyFill="0" applyBorder="0" applyAlignment="0" applyProtection="0"/>
    <xf numFmtId="233" fontId="76" fillId="0" borderId="0" applyFont="0" applyFill="0" applyBorder="0" applyAlignment="0" applyProtection="0"/>
    <xf numFmtId="233" fontId="109" fillId="0" borderId="0" applyFont="0" applyFill="0" applyBorder="0" applyAlignment="0" applyProtection="0"/>
    <xf numFmtId="233" fontId="76" fillId="0" borderId="0" applyFont="0" applyFill="0" applyBorder="0" applyAlignment="0" applyProtection="0"/>
    <xf numFmtId="233" fontId="109" fillId="0" borderId="0" applyFont="0" applyFill="0" applyBorder="0" applyAlignment="0" applyProtection="0"/>
    <xf numFmtId="233" fontId="76" fillId="0" borderId="0" applyFont="0" applyFill="0" applyBorder="0" applyAlignment="0" applyProtection="0"/>
    <xf numFmtId="233" fontId="109" fillId="0" borderId="0" applyFont="0" applyFill="0" applyBorder="0" applyAlignment="0" applyProtection="0"/>
    <xf numFmtId="233" fontId="76" fillId="0" borderId="0" applyFont="0" applyFill="0" applyBorder="0" applyAlignment="0" applyProtection="0"/>
    <xf numFmtId="233" fontId="109" fillId="0" borderId="0" applyFont="0" applyFill="0" applyBorder="0" applyAlignment="0" applyProtection="0"/>
    <xf numFmtId="233" fontId="109" fillId="0" borderId="0" applyFont="0" applyFill="0" applyBorder="0" applyAlignment="0" applyProtection="0"/>
    <xf numFmtId="233" fontId="76" fillId="0" borderId="0" applyFont="0" applyFill="0" applyBorder="0" applyAlignment="0" applyProtection="0"/>
    <xf numFmtId="233" fontId="109" fillId="0" borderId="0" applyFont="0" applyFill="0" applyBorder="0" applyAlignment="0" applyProtection="0"/>
    <xf numFmtId="233" fontId="76" fillId="0" borderId="0" applyFont="0" applyFill="0" applyBorder="0" applyAlignment="0" applyProtection="0"/>
    <xf numFmtId="233" fontId="109" fillId="0" borderId="0" applyFont="0" applyFill="0" applyBorder="0" applyAlignment="0" applyProtection="0"/>
    <xf numFmtId="233" fontId="76" fillId="0" borderId="0" applyFont="0" applyFill="0" applyBorder="0" applyAlignment="0" applyProtection="0"/>
    <xf numFmtId="233" fontId="109" fillId="0" borderId="0" applyFont="0" applyFill="0" applyBorder="0" applyAlignment="0" applyProtection="0"/>
    <xf numFmtId="233" fontId="76" fillId="0" borderId="0" applyFont="0" applyFill="0" applyBorder="0" applyAlignment="0" applyProtection="0"/>
    <xf numFmtId="233" fontId="109" fillId="0" borderId="0" applyFont="0" applyFill="0" applyBorder="0" applyAlignment="0" applyProtection="0"/>
    <xf numFmtId="233" fontId="76" fillId="0" borderId="0" applyFont="0" applyFill="0" applyBorder="0" applyAlignment="0" applyProtection="0"/>
    <xf numFmtId="233" fontId="109" fillId="0" borderId="0" applyFont="0" applyFill="0" applyBorder="0" applyAlignment="0" applyProtection="0"/>
    <xf numFmtId="233" fontId="76" fillId="0" borderId="0" applyFont="0" applyFill="0" applyBorder="0" applyAlignment="0" applyProtection="0"/>
    <xf numFmtId="233" fontId="109" fillId="0" borderId="0" applyFont="0" applyFill="0" applyBorder="0" applyAlignment="0" applyProtection="0"/>
    <xf numFmtId="234" fontId="110" fillId="0" borderId="0" applyFont="0" applyFill="0" applyBorder="0" applyAlignment="0" applyProtection="0"/>
    <xf numFmtId="205" fontId="109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09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09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09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09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09" fillId="0" borderId="0" applyFont="0" applyFill="0" applyBorder="0" applyAlignment="0" applyProtection="0"/>
    <xf numFmtId="205" fontId="109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09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09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09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09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09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09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09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09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09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09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09" fillId="0" borderId="0" applyFont="0" applyFill="0" applyBorder="0" applyAlignment="0" applyProtection="0"/>
    <xf numFmtId="205" fontId="109" fillId="0" borderId="0" applyFont="0" applyFill="0" applyBorder="0" applyAlignment="0" applyProtection="0"/>
    <xf numFmtId="205" fontId="109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09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09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09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09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09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09" fillId="0" borderId="0" applyFont="0" applyFill="0" applyBorder="0" applyAlignment="0" applyProtection="0"/>
    <xf numFmtId="203" fontId="109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09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09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09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09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09" fillId="0" borderId="0" applyFont="0" applyFill="0" applyBorder="0" applyAlignment="0" applyProtection="0"/>
    <xf numFmtId="203" fontId="109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09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09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09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09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09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09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09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09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09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09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09" fillId="0" borderId="0" applyFont="0" applyFill="0" applyBorder="0" applyAlignment="0" applyProtection="0"/>
    <xf numFmtId="203" fontId="109" fillId="0" borderId="0" applyFont="0" applyFill="0" applyBorder="0" applyAlignment="0" applyProtection="0"/>
    <xf numFmtId="203" fontId="109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09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09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09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09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09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09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09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09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09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09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09" fillId="0" borderId="0" applyFont="0" applyFill="0" applyBorder="0" applyAlignment="0" applyProtection="0"/>
    <xf numFmtId="203" fontId="109" fillId="0" borderId="0" applyFont="0" applyFill="0" applyBorder="0" applyAlignment="0" applyProtection="0"/>
    <xf numFmtId="203" fontId="109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09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09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09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09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09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09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09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09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09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09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09" fillId="0" borderId="0" applyFont="0" applyFill="0" applyBorder="0" applyAlignment="0" applyProtection="0"/>
    <xf numFmtId="203" fontId="109" fillId="0" borderId="0" applyFont="0" applyFill="0" applyBorder="0" applyAlignment="0" applyProtection="0"/>
    <xf numFmtId="203" fontId="109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09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09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09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09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09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09" fillId="0" borderId="0" applyFont="0" applyFill="0" applyBorder="0" applyAlignment="0" applyProtection="0"/>
    <xf numFmtId="38" fontId="85" fillId="0" borderId="0" applyFont="0" applyFill="0" applyBorder="0" applyAlignment="0" applyProtection="0"/>
    <xf numFmtId="236" fontId="109" fillId="0" borderId="0" applyFont="0" applyFill="0" applyBorder="0" applyAlignment="0" applyProtection="0"/>
    <xf numFmtId="236" fontId="76" fillId="0" borderId="0" applyFont="0" applyFill="0" applyBorder="0" applyAlignment="0" applyProtection="0"/>
    <xf numFmtId="236" fontId="109" fillId="0" borderId="0" applyFont="0" applyFill="0" applyBorder="0" applyAlignment="0" applyProtection="0"/>
    <xf numFmtId="236" fontId="76" fillId="0" borderId="0" applyFont="0" applyFill="0" applyBorder="0" applyAlignment="0" applyProtection="0"/>
    <xf numFmtId="236" fontId="109" fillId="0" borderId="0" applyFont="0" applyFill="0" applyBorder="0" applyAlignment="0" applyProtection="0"/>
    <xf numFmtId="236" fontId="76" fillId="0" borderId="0" applyFont="0" applyFill="0" applyBorder="0" applyAlignment="0" applyProtection="0"/>
    <xf numFmtId="236" fontId="109" fillId="0" borderId="0" applyFont="0" applyFill="0" applyBorder="0" applyAlignment="0" applyProtection="0"/>
    <xf numFmtId="236" fontId="76" fillId="0" borderId="0" applyFont="0" applyFill="0" applyBorder="0" applyAlignment="0" applyProtection="0"/>
    <xf numFmtId="236" fontId="109" fillId="0" borderId="0" applyFont="0" applyFill="0" applyBorder="0" applyAlignment="0" applyProtection="0"/>
    <xf numFmtId="236" fontId="76" fillId="0" borderId="0" applyFont="0" applyFill="0" applyBorder="0" applyAlignment="0" applyProtection="0"/>
    <xf numFmtId="236" fontId="109" fillId="0" borderId="0" applyFont="0" applyFill="0" applyBorder="0" applyAlignment="0" applyProtection="0"/>
    <xf numFmtId="236" fontId="109" fillId="0" borderId="0" applyFont="0" applyFill="0" applyBorder="0" applyAlignment="0" applyProtection="0"/>
    <xf numFmtId="236" fontId="76" fillId="0" borderId="0" applyFont="0" applyFill="0" applyBorder="0" applyAlignment="0" applyProtection="0"/>
    <xf numFmtId="236" fontId="109" fillId="0" borderId="0" applyFont="0" applyFill="0" applyBorder="0" applyAlignment="0" applyProtection="0"/>
    <xf numFmtId="236" fontId="76" fillId="0" borderId="0" applyFont="0" applyFill="0" applyBorder="0" applyAlignment="0" applyProtection="0"/>
    <xf numFmtId="236" fontId="109" fillId="0" borderId="0" applyFont="0" applyFill="0" applyBorder="0" applyAlignment="0" applyProtection="0"/>
    <xf numFmtId="236" fontId="76" fillId="0" borderId="0" applyFont="0" applyFill="0" applyBorder="0" applyAlignment="0" applyProtection="0"/>
    <xf numFmtId="236" fontId="109" fillId="0" borderId="0" applyFont="0" applyFill="0" applyBorder="0" applyAlignment="0" applyProtection="0"/>
    <xf numFmtId="236" fontId="76" fillId="0" borderId="0" applyFont="0" applyFill="0" applyBorder="0" applyAlignment="0" applyProtection="0"/>
    <xf numFmtId="236" fontId="109" fillId="0" borderId="0" applyFont="0" applyFill="0" applyBorder="0" applyAlignment="0" applyProtection="0"/>
    <xf numFmtId="236" fontId="76" fillId="0" borderId="0" applyFont="0" applyFill="0" applyBorder="0" applyAlignment="0" applyProtection="0"/>
    <xf numFmtId="236" fontId="109" fillId="0" borderId="0" applyFont="0" applyFill="0" applyBorder="0" applyAlignment="0" applyProtection="0"/>
    <xf numFmtId="236" fontId="76" fillId="0" borderId="0" applyFont="0" applyFill="0" applyBorder="0" applyAlignment="0" applyProtection="0"/>
    <xf numFmtId="236" fontId="109" fillId="0" borderId="0" applyFont="0" applyFill="0" applyBorder="0" applyAlignment="0" applyProtection="0"/>
    <xf numFmtId="41" fontId="110" fillId="0" borderId="0" applyFont="0" applyFill="0" applyBorder="0" applyAlignment="0" applyProtection="0"/>
    <xf numFmtId="203" fontId="109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09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09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09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09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09" fillId="0" borderId="0" applyFont="0" applyFill="0" applyBorder="0" applyAlignment="0" applyProtection="0"/>
    <xf numFmtId="203" fontId="109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09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09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09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09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09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09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09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09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09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09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09" fillId="0" borderId="0" applyFont="0" applyFill="0" applyBorder="0" applyAlignment="0" applyProtection="0"/>
    <xf numFmtId="203" fontId="109" fillId="0" borderId="0" applyFont="0" applyFill="0" applyBorder="0" applyAlignment="0" applyProtection="0"/>
    <xf numFmtId="203" fontId="109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09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09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09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09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09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09" fillId="0" borderId="0" applyFont="0" applyFill="0" applyBorder="0" applyAlignment="0" applyProtection="0"/>
    <xf numFmtId="204" fontId="109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09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09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09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09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09" fillId="0" borderId="0" applyFont="0" applyFill="0" applyBorder="0" applyAlignment="0" applyProtection="0"/>
    <xf numFmtId="204" fontId="109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09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09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09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09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09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09" fillId="0" borderId="0" applyFont="0" applyFill="0" applyBorder="0" applyAlignment="0" applyProtection="0"/>
    <xf numFmtId="40" fontId="85" fillId="0" borderId="0" applyFont="0" applyFill="0" applyBorder="0" applyAlignment="0" applyProtection="0"/>
    <xf numFmtId="204" fontId="109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09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09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09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09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09" fillId="0" borderId="0" applyFont="0" applyFill="0" applyBorder="0" applyAlignment="0" applyProtection="0"/>
    <xf numFmtId="204" fontId="109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09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09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09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09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09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09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09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09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09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09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09" fillId="0" borderId="0" applyFont="0" applyFill="0" applyBorder="0" applyAlignment="0" applyProtection="0"/>
    <xf numFmtId="204" fontId="109" fillId="0" borderId="0" applyFont="0" applyFill="0" applyBorder="0" applyAlignment="0" applyProtection="0"/>
    <xf numFmtId="204" fontId="109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09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09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09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09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09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09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09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09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09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09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09" fillId="0" borderId="0" applyFont="0" applyFill="0" applyBorder="0" applyAlignment="0" applyProtection="0"/>
    <xf numFmtId="204" fontId="109" fillId="0" borderId="0" applyFont="0" applyFill="0" applyBorder="0" applyAlignment="0" applyProtection="0"/>
    <xf numFmtId="204" fontId="109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09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09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09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09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09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09" fillId="0" borderId="0" applyFont="0" applyFill="0" applyBorder="0" applyAlignment="0" applyProtection="0"/>
    <xf numFmtId="3" fontId="85" fillId="0" borderId="0" applyFont="0" applyFill="0" applyBorder="0" applyAlignment="0" applyProtection="0"/>
    <xf numFmtId="237" fontId="109" fillId="0" borderId="0" applyFont="0" applyFill="0" applyBorder="0" applyAlignment="0" applyProtection="0"/>
    <xf numFmtId="237" fontId="76" fillId="0" borderId="0" applyFont="0" applyFill="0" applyBorder="0" applyAlignment="0" applyProtection="0"/>
    <xf numFmtId="237" fontId="109" fillId="0" borderId="0" applyFont="0" applyFill="0" applyBorder="0" applyAlignment="0" applyProtection="0"/>
    <xf numFmtId="237" fontId="76" fillId="0" borderId="0" applyFont="0" applyFill="0" applyBorder="0" applyAlignment="0" applyProtection="0"/>
    <xf numFmtId="237" fontId="109" fillId="0" borderId="0" applyFont="0" applyFill="0" applyBorder="0" applyAlignment="0" applyProtection="0"/>
    <xf numFmtId="237" fontId="76" fillId="0" borderId="0" applyFont="0" applyFill="0" applyBorder="0" applyAlignment="0" applyProtection="0"/>
    <xf numFmtId="237" fontId="109" fillId="0" borderId="0" applyFont="0" applyFill="0" applyBorder="0" applyAlignment="0" applyProtection="0"/>
    <xf numFmtId="237" fontId="76" fillId="0" borderId="0" applyFont="0" applyFill="0" applyBorder="0" applyAlignment="0" applyProtection="0"/>
    <xf numFmtId="237" fontId="109" fillId="0" borderId="0" applyFont="0" applyFill="0" applyBorder="0" applyAlignment="0" applyProtection="0"/>
    <xf numFmtId="237" fontId="76" fillId="0" borderId="0" applyFont="0" applyFill="0" applyBorder="0" applyAlignment="0" applyProtection="0"/>
    <xf numFmtId="237" fontId="109" fillId="0" borderId="0" applyFont="0" applyFill="0" applyBorder="0" applyAlignment="0" applyProtection="0"/>
    <xf numFmtId="237" fontId="109" fillId="0" borderId="0" applyFont="0" applyFill="0" applyBorder="0" applyAlignment="0" applyProtection="0"/>
    <xf numFmtId="237" fontId="76" fillId="0" borderId="0" applyFont="0" applyFill="0" applyBorder="0" applyAlignment="0" applyProtection="0"/>
    <xf numFmtId="237" fontId="109" fillId="0" borderId="0" applyFont="0" applyFill="0" applyBorder="0" applyAlignment="0" applyProtection="0"/>
    <xf numFmtId="237" fontId="76" fillId="0" borderId="0" applyFont="0" applyFill="0" applyBorder="0" applyAlignment="0" applyProtection="0"/>
    <xf numFmtId="237" fontId="109" fillId="0" borderId="0" applyFont="0" applyFill="0" applyBorder="0" applyAlignment="0" applyProtection="0"/>
    <xf numFmtId="237" fontId="76" fillId="0" borderId="0" applyFont="0" applyFill="0" applyBorder="0" applyAlignment="0" applyProtection="0"/>
    <xf numFmtId="237" fontId="109" fillId="0" borderId="0" applyFont="0" applyFill="0" applyBorder="0" applyAlignment="0" applyProtection="0"/>
    <xf numFmtId="237" fontId="76" fillId="0" borderId="0" applyFont="0" applyFill="0" applyBorder="0" applyAlignment="0" applyProtection="0"/>
    <xf numFmtId="237" fontId="109" fillId="0" borderId="0" applyFont="0" applyFill="0" applyBorder="0" applyAlignment="0" applyProtection="0"/>
    <xf numFmtId="237" fontId="76" fillId="0" borderId="0" applyFont="0" applyFill="0" applyBorder="0" applyAlignment="0" applyProtection="0"/>
    <xf numFmtId="237" fontId="109" fillId="0" borderId="0" applyFont="0" applyFill="0" applyBorder="0" applyAlignment="0" applyProtection="0"/>
    <xf numFmtId="237" fontId="76" fillId="0" borderId="0" applyFont="0" applyFill="0" applyBorder="0" applyAlignment="0" applyProtection="0"/>
    <xf numFmtId="237" fontId="109" fillId="0" borderId="0" applyFont="0" applyFill="0" applyBorder="0" applyAlignment="0" applyProtection="0"/>
    <xf numFmtId="43" fontId="110" fillId="0" borderId="0" applyFont="0" applyFill="0" applyBorder="0" applyAlignment="0" applyProtection="0"/>
    <xf numFmtId="204" fontId="109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09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09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09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09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09" fillId="0" borderId="0" applyFont="0" applyFill="0" applyBorder="0" applyAlignment="0" applyProtection="0"/>
    <xf numFmtId="204" fontId="109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09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09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09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09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09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09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09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09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09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09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09" fillId="0" borderId="0" applyFont="0" applyFill="0" applyBorder="0" applyAlignment="0" applyProtection="0"/>
    <xf numFmtId="204" fontId="109" fillId="0" borderId="0" applyFont="0" applyFill="0" applyBorder="0" applyAlignment="0" applyProtection="0"/>
    <xf numFmtId="204" fontId="109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09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09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09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09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09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09" fillId="0" borderId="0" applyFont="0" applyFill="0" applyBorder="0" applyAlignment="0" applyProtection="0"/>
    <xf numFmtId="0" fontId="109" fillId="0" borderId="0">
      <alignment vertical="center"/>
    </xf>
    <xf numFmtId="0" fontId="109" fillId="0" borderId="0"/>
    <xf numFmtId="0" fontId="76" fillId="0" borderId="0"/>
    <xf numFmtId="0" fontId="109" fillId="0" borderId="0"/>
    <xf numFmtId="0" fontId="76" fillId="0" borderId="0"/>
    <xf numFmtId="0" fontId="109" fillId="0" borderId="0"/>
    <xf numFmtId="0" fontId="76" fillId="0" borderId="0"/>
    <xf numFmtId="0" fontId="109" fillId="0" borderId="0"/>
    <xf numFmtId="0" fontId="76" fillId="0" borderId="0"/>
    <xf numFmtId="0" fontId="109" fillId="0" borderId="0"/>
    <xf numFmtId="0" fontId="76" fillId="0" borderId="0"/>
    <xf numFmtId="0" fontId="109" fillId="0" borderId="0"/>
    <xf numFmtId="0" fontId="109" fillId="0" borderId="0"/>
    <xf numFmtId="0" fontId="76" fillId="0" borderId="0"/>
    <xf numFmtId="0" fontId="109" fillId="0" borderId="0"/>
    <xf numFmtId="0" fontId="76" fillId="0" borderId="0"/>
    <xf numFmtId="0" fontId="109" fillId="0" borderId="0"/>
    <xf numFmtId="0" fontId="76" fillId="0" borderId="0"/>
    <xf numFmtId="0" fontId="109" fillId="0" borderId="0"/>
    <xf numFmtId="0" fontId="76" fillId="0" borderId="0"/>
    <xf numFmtId="0" fontId="109" fillId="0" borderId="0"/>
    <xf numFmtId="0" fontId="76" fillId="0" borderId="0"/>
    <xf numFmtId="0" fontId="109" fillId="0" borderId="0"/>
    <xf numFmtId="0" fontId="76" fillId="0" borderId="0"/>
    <xf numFmtId="0" fontId="109" fillId="0" borderId="0"/>
    <xf numFmtId="0" fontId="108" fillId="0" borderId="0"/>
    <xf numFmtId="0" fontId="6" fillId="0" borderId="0" applyFont="0" applyFill="0" applyBorder="0" applyAlignment="0" applyProtection="0"/>
    <xf numFmtId="260" fontId="249" fillId="0" borderId="0" applyFont="0" applyFill="0" applyBorder="0" applyAlignment="0" applyProtection="0">
      <alignment horizontal="right"/>
    </xf>
    <xf numFmtId="261" fontId="249" fillId="0" borderId="0" applyFont="0" applyFill="0" applyBorder="0" applyAlignment="0" applyProtection="0">
      <alignment horizontal="right"/>
    </xf>
    <xf numFmtId="0" fontId="7" fillId="0" borderId="0" applyFont="0" applyFill="0" applyBorder="0" applyAlignment="0" applyProtection="0"/>
    <xf numFmtId="0" fontId="6" fillId="0" borderId="0" applyFont="0" applyFill="0" applyBorder="0" applyAlignment="0" applyProtection="0"/>
    <xf numFmtId="262" fontId="249" fillId="0" borderId="0" applyFont="0" applyFill="0" applyBorder="0" applyAlignment="0" applyProtection="0">
      <alignment horizontal="right"/>
    </xf>
    <xf numFmtId="263" fontId="249" fillId="0" borderId="0" applyFont="0" applyFill="0" applyBorder="0" applyAlignment="0" applyProtection="0">
      <alignment horizontal="right"/>
    </xf>
    <xf numFmtId="208" fontId="7" fillId="0" borderId="0"/>
    <xf numFmtId="0" fontId="7" fillId="0" borderId="0" applyFont="0" applyFill="0" applyBorder="0" applyAlignment="0" applyProtection="0"/>
    <xf numFmtId="264" fontId="249" fillId="0" borderId="0" applyFont="0" applyFill="0" applyBorder="0" applyAlignment="0" applyProtection="0"/>
    <xf numFmtId="265" fontId="249" fillId="0" borderId="127" applyNumberFormat="0" applyFont="0" applyFill="0" applyAlignment="0" applyProtection="0"/>
    <xf numFmtId="0" fontId="250" fillId="0" borderId="0" applyFill="0" applyBorder="0" applyProtection="0">
      <alignment horizontal="left"/>
    </xf>
    <xf numFmtId="38" fontId="31" fillId="2" borderId="0" applyNumberFormat="0" applyBorder="0" applyAlignment="0" applyProtection="0"/>
    <xf numFmtId="266" fontId="249" fillId="0" borderId="0" applyFont="0" applyFill="0" applyBorder="0" applyAlignment="0" applyProtection="0">
      <alignment horizontal="right"/>
    </xf>
    <xf numFmtId="0" fontId="251" fillId="0" borderId="0" applyProtection="0">
      <alignment horizontal="left"/>
    </xf>
    <xf numFmtId="0" fontId="127" fillId="4" borderId="8">
      <alignment horizontal="left" vertical="top" indent="2"/>
    </xf>
    <xf numFmtId="207" fontId="41" fillId="0" borderId="0"/>
    <xf numFmtId="0" fontId="252" fillId="0" borderId="0" applyFont="0" applyFill="0" applyBorder="0" applyAlignment="0" applyProtection="0">
      <alignment horizontal="centerContinuous"/>
    </xf>
    <xf numFmtId="0" fontId="125" fillId="0" borderId="0" applyFont="0" applyFill="0" applyBorder="0" applyAlignment="0" applyProtection="0">
      <alignment horizontal="centerContinuous"/>
    </xf>
    <xf numFmtId="0" fontId="125" fillId="0" borderId="0" applyFont="0" applyFill="0" applyBorder="0" applyAlignment="0" applyProtection="0">
      <alignment horizontal="centerContinuous"/>
    </xf>
    <xf numFmtId="0" fontId="7" fillId="0" borderId="0" applyFont="0" applyFill="0" applyBorder="0" applyAlignment="0" applyProtection="0">
      <alignment horizontal="centerContinuous"/>
    </xf>
    <xf numFmtId="1" fontId="253" fillId="0" borderId="0" applyProtection="0">
      <alignment horizontal="right" vertical="center"/>
    </xf>
    <xf numFmtId="0" fontId="8" fillId="0" borderId="0">
      <protection locked="0"/>
    </xf>
    <xf numFmtId="0" fontId="254" fillId="0" borderId="0">
      <protection locked="0"/>
    </xf>
    <xf numFmtId="0" fontId="8" fillId="0" borderId="0">
      <protection locked="0"/>
    </xf>
    <xf numFmtId="0" fontId="62" fillId="0" borderId="0">
      <protection locked="0"/>
    </xf>
    <xf numFmtId="267" fontId="255" fillId="0" borderId="0"/>
    <xf numFmtId="0" fontId="256" fillId="0" borderId="0" applyBorder="0" applyProtection="0">
      <alignment vertical="center"/>
    </xf>
    <xf numFmtId="265" fontId="256" fillId="0" borderId="7" applyBorder="0" applyProtection="0">
      <alignment horizontal="right" vertical="center"/>
    </xf>
    <xf numFmtId="0" fontId="257" fillId="81" borderId="0" applyBorder="0" applyProtection="0">
      <alignment horizontal="centerContinuous" vertical="center"/>
    </xf>
    <xf numFmtId="0" fontId="257" fillId="82" borderId="7" applyBorder="0" applyProtection="0">
      <alignment horizontal="centerContinuous" vertical="center"/>
    </xf>
    <xf numFmtId="0" fontId="258" fillId="0" borderId="0" applyFill="0" applyBorder="0" applyProtection="0">
      <alignment horizontal="left"/>
    </xf>
    <xf numFmtId="0" fontId="250" fillId="0" borderId="89" applyFill="0" applyBorder="0" applyProtection="0">
      <alignment horizontal="left" vertical="top"/>
    </xf>
    <xf numFmtId="0" fontId="266" fillId="83" borderId="0" applyNumberFormat="0" applyBorder="0" applyAlignment="0" applyProtection="0">
      <alignment vertical="center"/>
    </xf>
    <xf numFmtId="0" fontId="266" fillId="84" borderId="0" applyNumberFormat="0" applyBorder="0" applyAlignment="0" applyProtection="0">
      <alignment vertical="center"/>
    </xf>
    <xf numFmtId="0" fontId="266" fillId="85" borderId="0" applyNumberFormat="0" applyBorder="0" applyAlignment="0" applyProtection="0">
      <alignment vertical="center"/>
    </xf>
    <xf numFmtId="0" fontId="266" fillId="78" borderId="0" applyNumberFormat="0" applyBorder="0" applyAlignment="0" applyProtection="0">
      <alignment vertical="center"/>
    </xf>
    <xf numFmtId="0" fontId="266" fillId="79" borderId="0" applyNumberFormat="0" applyBorder="0" applyAlignment="0" applyProtection="0">
      <alignment vertical="center"/>
    </xf>
    <xf numFmtId="0" fontId="266" fillId="86" borderId="0" applyNumberFormat="0" applyBorder="0" applyAlignment="0" applyProtection="0">
      <alignment vertical="center"/>
    </xf>
    <xf numFmtId="0" fontId="267" fillId="0" borderId="0" applyNumberFormat="0" applyFill="0" applyBorder="0" applyAlignment="0" applyProtection="0">
      <alignment vertical="center"/>
    </xf>
    <xf numFmtId="0" fontId="268" fillId="87" borderId="118" applyNumberFormat="0" applyAlignment="0" applyProtection="0">
      <alignment vertical="center"/>
    </xf>
    <xf numFmtId="2" fontId="259" fillId="0" borderId="0" applyFont="0" applyFill="0" applyBorder="0" applyAlignment="0" applyProtection="0"/>
    <xf numFmtId="0" fontId="260" fillId="0" borderId="0" applyNumberFormat="0" applyFill="0" applyBorder="0" applyAlignment="0" applyProtection="0"/>
    <xf numFmtId="0" fontId="261" fillId="0" borderId="0" applyNumberFormat="0" applyFill="0" applyBorder="0" applyAlignment="0" applyProtection="0"/>
    <xf numFmtId="0" fontId="269" fillId="68" borderId="0" applyNumberFormat="0" applyBorder="0" applyAlignment="0" applyProtection="0">
      <alignment vertical="center"/>
    </xf>
    <xf numFmtId="0" fontId="259" fillId="0" borderId="0" applyFont="0" applyFill="0" applyBorder="0" applyAlignment="0" applyProtection="0"/>
    <xf numFmtId="0" fontId="259" fillId="0" borderId="0" applyFont="0" applyFill="0" applyBorder="0" applyAlignment="0" applyProtection="0"/>
    <xf numFmtId="0" fontId="7" fillId="88" borderId="122" applyNumberFormat="0" applyFont="0" applyAlignment="0" applyProtection="0">
      <alignment vertical="center"/>
    </xf>
    <xf numFmtId="49" fontId="41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>
      <alignment vertical="center"/>
    </xf>
    <xf numFmtId="0" fontId="270" fillId="89" borderId="0" applyNumberFormat="0" applyBorder="0" applyAlignment="0" applyProtection="0">
      <alignment vertical="center"/>
    </xf>
    <xf numFmtId="0" fontId="271" fillId="0" borderId="0" applyNumberFormat="0" applyFill="0" applyBorder="0" applyAlignment="0" applyProtection="0">
      <alignment vertical="center"/>
    </xf>
    <xf numFmtId="0" fontId="272" fillId="90" borderId="119" applyNumberFormat="0" applyAlignment="0" applyProtection="0">
      <alignment vertical="center"/>
    </xf>
    <xf numFmtId="197" fontId="263" fillId="0" borderId="0" applyFont="0" applyProtection="0">
      <protection locked="0"/>
    </xf>
    <xf numFmtId="41" fontId="5" fillId="0" borderId="0" applyFont="0" applyFill="0" applyBorder="0" applyAlignment="0" applyProtection="0">
      <alignment vertical="center"/>
    </xf>
    <xf numFmtId="203" fontId="8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7" fillId="0" borderId="0" applyFont="0" applyBorder="0" applyProtection="0">
      <alignment horizontal="right"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162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/>
    <xf numFmtId="41" fontId="204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205" fontId="369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16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212" fontId="41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41" fillId="0" borderId="0" applyFont="0" applyFill="0" applyBorder="0" applyAlignment="0" applyProtection="0"/>
    <xf numFmtId="212" fontId="41" fillId="0" borderId="0" applyFont="0" applyFill="0" applyBorder="0" applyAlignment="0" applyProtection="0"/>
    <xf numFmtId="268" fontId="263" fillId="0" borderId="0" applyFont="0">
      <protection locked="0"/>
    </xf>
    <xf numFmtId="0" fontId="273" fillId="0" borderId="121" applyNumberFormat="0" applyFill="0" applyAlignment="0" applyProtection="0">
      <alignment vertical="center"/>
    </xf>
    <xf numFmtId="0" fontId="264" fillId="0" borderId="0" applyNumberFormat="0" applyFill="0" applyBorder="0" applyAlignment="0" applyProtection="0">
      <alignment vertical="top"/>
      <protection locked="0"/>
    </xf>
    <xf numFmtId="0" fontId="274" fillId="0" borderId="128" applyNumberFormat="0" applyFill="0" applyAlignment="0" applyProtection="0">
      <alignment vertical="center"/>
    </xf>
    <xf numFmtId="0" fontId="275" fillId="72" borderId="118" applyNumberFormat="0" applyAlignment="0" applyProtection="0">
      <alignment vertical="center"/>
    </xf>
    <xf numFmtId="0" fontId="276" fillId="0" borderId="129" applyNumberFormat="0" applyFill="0" applyAlignment="0" applyProtection="0">
      <alignment vertical="center"/>
    </xf>
    <xf numFmtId="0" fontId="277" fillId="0" borderId="130" applyNumberFormat="0" applyFill="0" applyAlignment="0" applyProtection="0">
      <alignment vertical="center"/>
    </xf>
    <xf numFmtId="0" fontId="278" fillId="0" borderId="131" applyNumberFormat="0" applyFill="0" applyAlignment="0" applyProtection="0">
      <alignment vertical="center"/>
    </xf>
    <xf numFmtId="0" fontId="278" fillId="0" borderId="0" applyNumberFormat="0" applyFill="0" applyBorder="0" applyAlignment="0" applyProtection="0">
      <alignment vertical="center"/>
    </xf>
    <xf numFmtId="0" fontId="279" fillId="0" borderId="0" applyNumberFormat="0" applyFill="0" applyBorder="0" applyAlignment="0" applyProtection="0">
      <alignment vertical="center"/>
    </xf>
    <xf numFmtId="0" fontId="280" fillId="69" borderId="0" applyNumberFormat="0" applyBorder="0" applyAlignment="0" applyProtection="0">
      <alignment vertical="center"/>
    </xf>
    <xf numFmtId="0" fontId="281" fillId="87" borderId="123" applyNumberFormat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162" fillId="0" borderId="0">
      <alignment vertical="center"/>
    </xf>
    <xf numFmtId="0" fontId="162" fillId="0" borderId="0">
      <alignment vertical="center"/>
    </xf>
    <xf numFmtId="0" fontId="162" fillId="0" borderId="0">
      <alignment vertical="center"/>
    </xf>
    <xf numFmtId="0" fontId="162" fillId="0" borderId="0">
      <alignment vertical="center"/>
    </xf>
    <xf numFmtId="0" fontId="162" fillId="0" borderId="0">
      <alignment vertical="center"/>
    </xf>
    <xf numFmtId="0" fontId="162" fillId="0" borderId="0">
      <alignment vertical="center"/>
    </xf>
    <xf numFmtId="0" fontId="42" fillId="0" borderId="0"/>
    <xf numFmtId="0" fontId="19" fillId="0" borderId="0">
      <alignment vertical="center"/>
    </xf>
    <xf numFmtId="0" fontId="7" fillId="0" borderId="0"/>
    <xf numFmtId="0" fontId="7" fillId="0" borderId="0"/>
    <xf numFmtId="0" fontId="204" fillId="0" borderId="0"/>
    <xf numFmtId="0" fontId="162" fillId="0" borderId="0">
      <alignment vertical="center"/>
    </xf>
    <xf numFmtId="0" fontId="162" fillId="0" borderId="0">
      <alignment vertical="center"/>
    </xf>
    <xf numFmtId="0" fontId="162" fillId="0" borderId="0">
      <alignment vertical="center"/>
    </xf>
    <xf numFmtId="0" fontId="162" fillId="0" borderId="0">
      <alignment vertical="center"/>
    </xf>
    <xf numFmtId="0" fontId="7" fillId="0" borderId="0"/>
    <xf numFmtId="0" fontId="15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59" fillId="0" borderId="15" applyNumberFormat="0" applyFont="0" applyFill="0" applyAlignment="0" applyProtection="0"/>
    <xf numFmtId="0" fontId="7" fillId="0" borderId="0"/>
    <xf numFmtId="0" fontId="7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5" fillId="0" borderId="0"/>
    <xf numFmtId="0" fontId="93" fillId="0" borderId="0"/>
    <xf numFmtId="0" fontId="93" fillId="0" borderId="0"/>
    <xf numFmtId="0" fontId="8" fillId="0" borderId="0"/>
    <xf numFmtId="0" fontId="93" fillId="0" borderId="0"/>
    <xf numFmtId="0" fontId="8" fillId="0" borderId="0"/>
    <xf numFmtId="0" fontId="8" fillId="0" borderId="0"/>
    <xf numFmtId="0" fontId="41" fillId="0" borderId="0"/>
    <xf numFmtId="0" fontId="93" fillId="0" borderId="0"/>
    <xf numFmtId="0" fontId="9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287" fillId="0" borderId="0"/>
    <xf numFmtId="0" fontId="287" fillId="0" borderId="0"/>
    <xf numFmtId="0" fontId="125" fillId="0" borderId="0"/>
    <xf numFmtId="0" fontId="8" fillId="0" borderId="0"/>
    <xf numFmtId="0" fontId="93" fillId="0" borderId="0"/>
    <xf numFmtId="0" fontId="8" fillId="0" borderId="0"/>
    <xf numFmtId="0" fontId="93" fillId="0" borderId="0"/>
    <xf numFmtId="0" fontId="8" fillId="0" borderId="0"/>
    <xf numFmtId="0" fontId="93" fillId="0" borderId="0"/>
    <xf numFmtId="0" fontId="9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0" fillId="0" borderId="0" applyFont="0" applyFill="0" applyBorder="0" applyAlignment="0" applyProtection="0"/>
    <xf numFmtId="0" fontId="93" fillId="0" borderId="0"/>
    <xf numFmtId="0" fontId="8" fillId="0" borderId="0"/>
    <xf numFmtId="0" fontId="41" fillId="0" borderId="0"/>
    <xf numFmtId="0" fontId="4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9" fontId="162" fillId="0" borderId="0" applyFont="0" applyFill="0" applyBorder="0" applyAlignment="0" applyProtection="0">
      <alignment vertical="center"/>
    </xf>
    <xf numFmtId="0" fontId="93" fillId="0" borderId="0"/>
    <xf numFmtId="0" fontId="93" fillId="0" borderId="0"/>
    <xf numFmtId="0" fontId="8" fillId="0" borderId="0"/>
    <xf numFmtId="0" fontId="93" fillId="0" borderId="0"/>
    <xf numFmtId="0" fontId="8" fillId="0" borderId="0"/>
    <xf numFmtId="0" fontId="93" fillId="0" borderId="0"/>
    <xf numFmtId="0" fontId="93" fillId="0" borderId="0"/>
    <xf numFmtId="0" fontId="287" fillId="0" borderId="0"/>
    <xf numFmtId="0" fontId="8" fillId="0" borderId="0"/>
    <xf numFmtId="0" fontId="8" fillId="0" borderId="0"/>
    <xf numFmtId="0" fontId="8" fillId="0" borderId="0"/>
    <xf numFmtId="0" fontId="93" fillId="0" borderId="0"/>
    <xf numFmtId="0" fontId="41" fillId="0" borderId="0"/>
    <xf numFmtId="0" fontId="93" fillId="0" borderId="0"/>
    <xf numFmtId="0" fontId="8" fillId="0" borderId="0"/>
    <xf numFmtId="0" fontId="8" fillId="0" borderId="0"/>
    <xf numFmtId="0" fontId="93" fillId="0" borderId="0"/>
    <xf numFmtId="0" fontId="8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8" fillId="0" borderId="0"/>
    <xf numFmtId="200" fontId="100" fillId="66" borderId="124"/>
    <xf numFmtId="0" fontId="8" fillId="0" borderId="0"/>
    <xf numFmtId="0" fontId="8" fillId="0" borderId="0"/>
    <xf numFmtId="0" fontId="8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8" fillId="0" borderId="0"/>
    <xf numFmtId="0" fontId="93" fillId="0" borderId="0"/>
    <xf numFmtId="0" fontId="8" fillId="0" borderId="0"/>
    <xf numFmtId="0" fontId="8" fillId="0" borderId="0"/>
    <xf numFmtId="0" fontId="95" fillId="0" borderId="0"/>
    <xf numFmtId="0" fontId="286" fillId="0" borderId="0"/>
    <xf numFmtId="0" fontId="285" fillId="0" borderId="0"/>
    <xf numFmtId="0" fontId="8" fillId="0" borderId="0"/>
    <xf numFmtId="259" fontId="227" fillId="2" borderId="0" applyFont="0" applyFill="0" applyBorder="0" applyAlignment="0" applyProtection="0">
      <alignment horizontal="center"/>
    </xf>
    <xf numFmtId="0" fontId="8" fillId="0" borderId="0" applyNumberFormat="0" applyFill="0" applyBorder="0" applyAlignment="0" applyProtection="0"/>
    <xf numFmtId="0" fontId="8" fillId="0" borderId="0"/>
    <xf numFmtId="3" fontId="284" fillId="0" borderId="3"/>
    <xf numFmtId="0" fontId="8" fillId="0" borderId="0"/>
    <xf numFmtId="0" fontId="8" fillId="0" borderId="0"/>
    <xf numFmtId="0" fontId="94" fillId="0" borderId="0"/>
    <xf numFmtId="0" fontId="125" fillId="0" borderId="0">
      <alignment horizontal="center"/>
    </xf>
    <xf numFmtId="0" fontId="227" fillId="0" borderId="0"/>
    <xf numFmtId="245" fontId="125" fillId="0" borderId="9" applyFont="0" applyFill="0" applyBorder="0" applyAlignment="0" applyProtection="0">
      <alignment horizontal="right"/>
    </xf>
    <xf numFmtId="245" fontId="125" fillId="0" borderId="9" applyFont="0" applyFill="0" applyBorder="0" applyAlignment="0" applyProtection="0">
      <alignment horizontal="right"/>
    </xf>
    <xf numFmtId="245" fontId="125" fillId="0" borderId="9" applyFont="0" applyFill="0" applyBorder="0" applyAlignment="0" applyProtection="0">
      <alignment horizontal="right"/>
    </xf>
    <xf numFmtId="245" fontId="125" fillId="0" borderId="9" applyFont="0" applyFill="0" applyBorder="0" applyAlignment="0" applyProtection="0">
      <alignment horizontal="right"/>
    </xf>
    <xf numFmtId="245" fontId="99" fillId="0" borderId="15">
      <protection locked="0"/>
    </xf>
    <xf numFmtId="245" fontId="99" fillId="0" borderId="0">
      <protection locked="0"/>
    </xf>
    <xf numFmtId="245" fontId="99" fillId="0" borderId="0">
      <protection locked="0"/>
    </xf>
    <xf numFmtId="245" fontId="97" fillId="0" borderId="0">
      <protection locked="0"/>
    </xf>
    <xf numFmtId="245" fontId="97" fillId="0" borderId="0">
      <protection locked="0"/>
    </xf>
    <xf numFmtId="270" fontId="99" fillId="0" borderId="0">
      <protection locked="0"/>
    </xf>
    <xf numFmtId="41" fontId="227" fillId="0" borderId="0" applyFont="0" applyFill="0" applyBorder="0" applyAlignment="0" applyProtection="0"/>
    <xf numFmtId="245" fontId="227" fillId="0" borderId="0"/>
    <xf numFmtId="245" fontId="106" fillId="0" borderId="0" applyFont="0" applyFill="0" applyBorder="0" applyAlignment="0" applyProtection="0"/>
    <xf numFmtId="245" fontId="106" fillId="0" borderId="0" applyFont="0" applyFill="0" applyBorder="0" applyAlignment="0" applyProtection="0"/>
    <xf numFmtId="245" fontId="8" fillId="0" borderId="0"/>
    <xf numFmtId="245" fontId="162" fillId="0" borderId="0">
      <alignment vertical="center"/>
    </xf>
    <xf numFmtId="245" fontId="7" fillId="0" borderId="0"/>
    <xf numFmtId="245" fontId="41" fillId="0" borderId="0"/>
    <xf numFmtId="245" fontId="103" fillId="0" borderId="12"/>
    <xf numFmtId="245" fontId="8" fillId="0" borderId="0"/>
    <xf numFmtId="269" fontId="162" fillId="0" borderId="0" applyFont="0" applyFill="0" applyBorder="0" applyAlignment="0" applyProtection="0">
      <alignment vertical="center"/>
    </xf>
    <xf numFmtId="269" fontId="5" fillId="0" borderId="0" applyFont="0" applyFill="0" applyBorder="0" applyAlignment="0" applyProtection="0">
      <alignment vertical="center"/>
    </xf>
    <xf numFmtId="245" fontId="41" fillId="0" borderId="0" applyBorder="0"/>
    <xf numFmtId="245" fontId="98" fillId="0" borderId="0"/>
    <xf numFmtId="245" fontId="110" fillId="0" borderId="0" applyNumberFormat="0" applyFont="0" applyFill="0" applyBorder="0" applyProtection="0">
      <alignment horizontal="center" vertical="center" wrapText="1"/>
    </xf>
    <xf numFmtId="245" fontId="41" fillId="0" borderId="0"/>
    <xf numFmtId="245" fontId="105" fillId="0" borderId="0" applyNumberFormat="0" applyFill="0" applyBorder="0" applyAlignment="0" applyProtection="0"/>
    <xf numFmtId="245" fontId="125" fillId="0" borderId="0" applyNumberFormat="0" applyFill="0" applyBorder="0" applyAlignment="0" applyProtection="0"/>
    <xf numFmtId="245" fontId="59" fillId="0" borderId="0" applyFill="0" applyBorder="0" applyProtection="0">
      <alignment horizontal="left" vertical="top"/>
    </xf>
    <xf numFmtId="245" fontId="83" fillId="0" borderId="0"/>
    <xf numFmtId="245" fontId="135" fillId="4" borderId="2"/>
    <xf numFmtId="245" fontId="134" fillId="4" borderId="0"/>
    <xf numFmtId="245" fontId="133" fillId="0" borderId="0" applyBorder="0">
      <alignment horizontal="centerContinuous"/>
    </xf>
    <xf numFmtId="245" fontId="132" fillId="0" borderId="0" applyBorder="0">
      <alignment horizontal="centerContinuous"/>
    </xf>
    <xf numFmtId="245" fontId="132" fillId="4" borderId="9"/>
    <xf numFmtId="245" fontId="131" fillId="4" borderId="0">
      <alignment horizontal="right"/>
    </xf>
    <xf numFmtId="245" fontId="129" fillId="0" borderId="0"/>
    <xf numFmtId="245" fontId="129" fillId="0" borderId="0"/>
    <xf numFmtId="245" fontId="129" fillId="0" borderId="0"/>
    <xf numFmtId="245" fontId="129" fillId="0" borderId="0"/>
    <xf numFmtId="245" fontId="129" fillId="0" borderId="0"/>
    <xf numFmtId="245" fontId="129" fillId="0" borderId="0"/>
    <xf numFmtId="245" fontId="129" fillId="0" borderId="0"/>
    <xf numFmtId="0" fontId="303" fillId="85" borderId="0" applyNumberFormat="0" applyBorder="0" applyAlignment="0" applyProtection="0"/>
    <xf numFmtId="0" fontId="303" fillId="84" borderId="0" applyNumberFormat="0" applyBorder="0" applyAlignment="0" applyProtection="0"/>
    <xf numFmtId="245" fontId="83" fillId="0" borderId="2"/>
    <xf numFmtId="245" fontId="127" fillId="4" borderId="8">
      <alignment horizontal="left" vertical="top" indent="2"/>
    </xf>
    <xf numFmtId="245" fontId="125" fillId="0" borderId="0" applyNumberFormat="0" applyFont="0" applyFill="0" applyBorder="0" applyProtection="0">
      <alignment horizontal="left" vertical="center"/>
    </xf>
    <xf numFmtId="245" fontId="124" fillId="0" borderId="0" applyNumberFormat="0" applyFill="0" applyBorder="0" applyAlignment="0">
      <protection locked="0"/>
    </xf>
    <xf numFmtId="245" fontId="123" fillId="6" borderId="7" applyNumberFormat="0" applyFont="0" applyBorder="0" applyAlignment="0">
      <alignment horizontal="center"/>
      <protection locked="0"/>
    </xf>
    <xf numFmtId="245" fontId="122" fillId="0" borderId="0" applyNumberFormat="0" applyFill="0" applyBorder="0" applyAlignment="0" applyProtection="0">
      <alignment vertical="top"/>
      <protection locked="0"/>
    </xf>
    <xf numFmtId="245" fontId="121" fillId="0" borderId="6" applyNumberFormat="0" applyFill="0" applyBorder="0" applyAlignment="0" applyProtection="0">
      <alignment horizontal="left"/>
    </xf>
    <xf numFmtId="245" fontId="18" fillId="0" borderId="0" applyNumberFormat="0" applyFill="0" applyBorder="0" applyAlignment="0" applyProtection="0"/>
    <xf numFmtId="245" fontId="120" fillId="0" borderId="0" applyNumberFormat="0" applyFill="0" applyBorder="0" applyAlignment="0" applyProtection="0"/>
    <xf numFmtId="245" fontId="18" fillId="0" borderId="5">
      <alignment horizontal="left" vertical="center"/>
    </xf>
    <xf numFmtId="245" fontId="18" fillId="0" borderId="4" applyNumberFormat="0" applyAlignment="0" applyProtection="0">
      <alignment horizontal="left" vertical="center"/>
    </xf>
    <xf numFmtId="245" fontId="82" fillId="0" borderId="0">
      <alignment horizontal="left"/>
    </xf>
    <xf numFmtId="245" fontId="119" fillId="0" borderId="0" applyNumberFormat="0" applyAlignment="0">
      <alignment horizontal="left"/>
    </xf>
    <xf numFmtId="0" fontId="303" fillId="78" borderId="0" applyNumberFormat="0" applyBorder="0" applyAlignment="0" applyProtection="0"/>
    <xf numFmtId="245" fontId="117" fillId="0" borderId="0" applyNumberFormat="0" applyAlignment="0">
      <alignment horizontal="left"/>
    </xf>
    <xf numFmtId="0" fontId="303" fillId="86" borderId="0" applyNumberFormat="0" applyBorder="0" applyAlignment="0" applyProtection="0"/>
    <xf numFmtId="245" fontId="81" fillId="0" borderId="0"/>
    <xf numFmtId="245" fontId="7" fillId="0" borderId="0" applyFill="0" applyBorder="0" applyAlignment="0"/>
    <xf numFmtId="245" fontId="113" fillId="0" borderId="0"/>
    <xf numFmtId="245" fontId="80" fillId="0" borderId="0"/>
    <xf numFmtId="245" fontId="80" fillId="0" borderId="0"/>
    <xf numFmtId="245" fontId="80" fillId="0" borderId="0"/>
    <xf numFmtId="245" fontId="113" fillId="0" borderId="0"/>
    <xf numFmtId="245" fontId="13" fillId="0" borderId="0" applyNumberFormat="0" applyFill="0" applyBorder="0" applyAlignment="0" applyProtection="0"/>
    <xf numFmtId="245" fontId="8" fillId="0" borderId="0" applyNumberFormat="0" applyFill="0" applyBorder="0" applyAlignment="0" applyProtection="0"/>
    <xf numFmtId="245" fontId="85" fillId="0" borderId="0"/>
    <xf numFmtId="245" fontId="95" fillId="0" borderId="2">
      <alignment vertical="center"/>
    </xf>
    <xf numFmtId="245" fontId="93" fillId="0" borderId="0"/>
    <xf numFmtId="245" fontId="93" fillId="0" borderId="0"/>
    <xf numFmtId="245" fontId="8" fillId="0" borderId="0" applyNumberFormat="0" applyFill="0" applyBorder="0" applyAlignment="0" applyProtection="0"/>
    <xf numFmtId="245" fontId="8" fillId="0" borderId="0" applyNumberFormat="0" applyFill="0" applyBorder="0" applyAlignment="0" applyProtection="0"/>
    <xf numFmtId="245" fontId="8" fillId="0" borderId="0" applyNumberFormat="0" applyFill="0" applyBorder="0" applyAlignment="0" applyProtection="0"/>
    <xf numFmtId="245" fontId="8" fillId="0" borderId="0"/>
    <xf numFmtId="245" fontId="8" fillId="0" borderId="0" applyNumberFormat="0" applyFill="0" applyBorder="0" applyAlignment="0" applyProtection="0"/>
    <xf numFmtId="245" fontId="8" fillId="0" borderId="0" applyNumberFormat="0" applyFill="0" applyBorder="0" applyAlignment="0" applyProtection="0"/>
    <xf numFmtId="245" fontId="8" fillId="0" borderId="0"/>
    <xf numFmtId="245" fontId="93" fillId="0" borderId="0"/>
    <xf numFmtId="245" fontId="8" fillId="0" borderId="0"/>
    <xf numFmtId="245" fontId="8" fillId="0" borderId="0" applyNumberFormat="0" applyFill="0" applyBorder="0" applyAlignment="0" applyProtection="0"/>
    <xf numFmtId="245" fontId="8" fillId="0" borderId="0"/>
    <xf numFmtId="245" fontId="8" fillId="0" borderId="0"/>
    <xf numFmtId="245" fontId="8" fillId="0" borderId="0" applyNumberFormat="0" applyFill="0" applyBorder="0" applyAlignment="0" applyProtection="0"/>
    <xf numFmtId="245" fontId="8" fillId="0" borderId="0" applyNumberFormat="0" applyFill="0" applyBorder="0" applyAlignment="0" applyProtection="0"/>
    <xf numFmtId="245" fontId="8" fillId="0" borderId="0"/>
    <xf numFmtId="245" fontId="8" fillId="0" borderId="0"/>
    <xf numFmtId="245" fontId="8" fillId="0" borderId="0"/>
    <xf numFmtId="245" fontId="8" fillId="0" borderId="0"/>
    <xf numFmtId="245" fontId="8" fillId="0" borderId="0"/>
    <xf numFmtId="245" fontId="8" fillId="0" borderId="0"/>
    <xf numFmtId="245" fontId="8" fillId="0" borderId="0"/>
    <xf numFmtId="245" fontId="8" fillId="0" borderId="0"/>
    <xf numFmtId="245" fontId="8" fillId="0" borderId="0"/>
    <xf numFmtId="245" fontId="8" fillId="0" borderId="0"/>
    <xf numFmtId="245" fontId="8" fillId="0" borderId="0"/>
    <xf numFmtId="245" fontId="8" fillId="0" borderId="0"/>
    <xf numFmtId="245" fontId="8" fillId="0" borderId="0"/>
    <xf numFmtId="245" fontId="8" fillId="0" borderId="0"/>
    <xf numFmtId="245" fontId="8" fillId="0" borderId="0"/>
    <xf numFmtId="245" fontId="8" fillId="0" borderId="0"/>
    <xf numFmtId="245" fontId="8" fillId="0" borderId="0"/>
    <xf numFmtId="245" fontId="8" fillId="0" borderId="0"/>
    <xf numFmtId="245" fontId="8" fillId="0" borderId="0"/>
    <xf numFmtId="245" fontId="8" fillId="0" borderId="0"/>
    <xf numFmtId="245" fontId="8" fillId="0" borderId="0"/>
    <xf numFmtId="245" fontId="8" fillId="0" borderId="0"/>
    <xf numFmtId="245" fontId="8" fillId="0" borderId="0"/>
    <xf numFmtId="245" fontId="8" fillId="0" borderId="0"/>
    <xf numFmtId="245" fontId="8" fillId="0" borderId="0"/>
    <xf numFmtId="245" fontId="8" fillId="0" borderId="0" applyNumberFormat="0" applyFill="0" applyBorder="0" applyAlignment="0" applyProtection="0"/>
    <xf numFmtId="245" fontId="8" fillId="0" borderId="0" applyNumberFormat="0" applyFill="0" applyBorder="0" applyAlignment="0" applyProtection="0"/>
    <xf numFmtId="245" fontId="8" fillId="0" borderId="0" applyNumberFormat="0" applyFill="0" applyBorder="0" applyAlignment="0" applyProtection="0"/>
    <xf numFmtId="245" fontId="8" fillId="0" borderId="0" applyNumberFormat="0" applyFill="0" applyBorder="0" applyAlignment="0" applyProtection="0"/>
    <xf numFmtId="245" fontId="8" fillId="0" borderId="0" applyNumberFormat="0" applyFill="0" applyBorder="0" applyAlignment="0" applyProtection="0"/>
    <xf numFmtId="245" fontId="8" fillId="0" borderId="0" applyNumberFormat="0" applyFill="0" applyBorder="0" applyAlignment="0" applyProtection="0"/>
    <xf numFmtId="245" fontId="8" fillId="0" borderId="0"/>
    <xf numFmtId="245" fontId="8" fillId="0" borderId="0"/>
    <xf numFmtId="245" fontId="41" fillId="0" borderId="0"/>
    <xf numFmtId="245" fontId="41" fillId="0" borderId="0"/>
    <xf numFmtId="245" fontId="7" fillId="0" borderId="0" applyNumberFormat="0" applyFont="0" applyFill="0" applyBorder="0" applyAlignment="0" applyProtection="0"/>
    <xf numFmtId="0" fontId="7" fillId="0" borderId="0"/>
    <xf numFmtId="0" fontId="7" fillId="0" borderId="0"/>
    <xf numFmtId="0" fontId="7" fillId="0" borderId="0">
      <alignment vertical="center"/>
    </xf>
    <xf numFmtId="245" fontId="162" fillId="0" borderId="0">
      <alignment vertical="center"/>
    </xf>
    <xf numFmtId="245" fontId="84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1" fontId="229" fillId="0" borderId="0" applyFont="0" applyFill="0" applyBorder="0" applyAlignment="0" applyProtection="0">
      <alignment vertical="center"/>
    </xf>
    <xf numFmtId="0" fontId="229" fillId="0" borderId="0">
      <alignment vertical="center"/>
    </xf>
    <xf numFmtId="0" fontId="8" fillId="0" borderId="0"/>
    <xf numFmtId="0" fontId="93" fillId="0" borderId="0"/>
    <xf numFmtId="0" fontId="8" fillId="0" borderId="0"/>
    <xf numFmtId="0" fontId="8" fillId="0" borderId="0"/>
    <xf numFmtId="0" fontId="93" fillId="0" borderId="0"/>
    <xf numFmtId="0" fontId="1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3" fillId="0" borderId="0"/>
    <xf numFmtId="0" fontId="93" fillId="0" borderId="0"/>
    <xf numFmtId="0" fontId="110" fillId="0" borderId="0"/>
    <xf numFmtId="0" fontId="93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5" fillId="0" borderId="0"/>
    <xf numFmtId="0" fontId="12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3" fillId="0" borderId="0"/>
    <xf numFmtId="0" fontId="93" fillId="0" borderId="0"/>
    <xf numFmtId="0" fontId="8" fillId="0" borderId="0"/>
    <xf numFmtId="0" fontId="8" fillId="0" borderId="0"/>
    <xf numFmtId="0" fontId="8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8" fillId="0" borderId="0"/>
    <xf numFmtId="0" fontId="8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303" fillId="79" borderId="0" applyNumberFormat="0" applyBorder="0" applyAlignment="0" applyProtection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8" fillId="0" borderId="0"/>
    <xf numFmtId="0" fontId="93" fillId="0" borderId="0"/>
    <xf numFmtId="0" fontId="93" fillId="0" borderId="0"/>
    <xf numFmtId="0" fontId="8" fillId="0" borderId="0"/>
    <xf numFmtId="0" fontId="42" fillId="0" borderId="0">
      <alignment vertical="top"/>
    </xf>
    <xf numFmtId="0" fontId="8" fillId="0" borderId="0"/>
    <xf numFmtId="0" fontId="8" fillId="0" borderId="0"/>
    <xf numFmtId="0" fontId="93" fillId="0" borderId="0"/>
    <xf numFmtId="0" fontId="93" fillId="0" borderId="0"/>
    <xf numFmtId="0" fontId="93" fillId="0" borderId="0"/>
    <xf numFmtId="0" fontId="8" fillId="0" borderId="0"/>
    <xf numFmtId="0" fontId="8" fillId="0" borderId="0"/>
    <xf numFmtId="0" fontId="8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5" fillId="0" borderId="0"/>
    <xf numFmtId="0" fontId="8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3" fillId="0" borderId="0"/>
    <xf numFmtId="0" fontId="9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8" fillId="0" borderId="0"/>
    <xf numFmtId="41" fontId="7" fillId="0" borderId="0" applyFont="0" applyFill="0" applyBorder="0" applyAlignment="0" applyProtection="0"/>
    <xf numFmtId="0" fontId="8" fillId="0" borderId="0"/>
    <xf numFmtId="0" fontId="125" fillId="2" borderId="0"/>
    <xf numFmtId="0" fontId="8" fillId="2" borderId="0"/>
    <xf numFmtId="0" fontId="8" fillId="2" borderId="0"/>
    <xf numFmtId="0" fontId="125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125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288" fillId="91" borderId="0"/>
    <xf numFmtId="0" fontId="22" fillId="91" borderId="0"/>
    <xf numFmtId="0" fontId="22" fillId="91" borderId="0"/>
    <xf numFmtId="0" fontId="288" fillId="91" borderId="0"/>
    <xf numFmtId="0" fontId="22" fillId="91" borderId="0"/>
    <xf numFmtId="0" fontId="22" fillId="91" borderId="0"/>
    <xf numFmtId="0" fontId="22" fillId="91" borderId="0"/>
    <xf numFmtId="0" fontId="22" fillId="91" borderId="0"/>
    <xf numFmtId="0" fontId="22" fillId="91" borderId="0"/>
    <xf numFmtId="0" fontId="22" fillId="91" borderId="0"/>
    <xf numFmtId="0" fontId="288" fillId="91" borderId="0"/>
    <xf numFmtId="0" fontId="22" fillId="91" borderId="0"/>
    <xf numFmtId="0" fontId="22" fillId="91" borderId="0"/>
    <xf numFmtId="0" fontId="22" fillId="91" borderId="0"/>
    <xf numFmtId="0" fontId="22" fillId="91" borderId="0"/>
    <xf numFmtId="0" fontId="22" fillId="91" borderId="0"/>
    <xf numFmtId="0" fontId="289" fillId="92" borderId="0"/>
    <xf numFmtId="0" fontId="290" fillId="92" borderId="0"/>
    <xf numFmtId="0" fontId="290" fillId="92" borderId="0"/>
    <xf numFmtId="0" fontId="289" fillId="92" borderId="0"/>
    <xf numFmtId="0" fontId="290" fillId="92" borderId="0"/>
    <xf numFmtId="0" fontId="290" fillId="92" borderId="0"/>
    <xf numFmtId="0" fontId="290" fillId="92" borderId="0"/>
    <xf numFmtId="0" fontId="290" fillId="92" borderId="0"/>
    <xf numFmtId="0" fontId="290" fillId="92" borderId="0"/>
    <xf numFmtId="0" fontId="290" fillId="92" borderId="0"/>
    <xf numFmtId="0" fontId="289" fillId="92" borderId="0"/>
    <xf numFmtId="0" fontId="290" fillId="92" borderId="0"/>
    <xf numFmtId="0" fontId="290" fillId="92" borderId="0"/>
    <xf numFmtId="0" fontId="290" fillId="92" borderId="0"/>
    <xf numFmtId="0" fontId="290" fillId="92" borderId="0"/>
    <xf numFmtId="0" fontId="290" fillId="92" borderId="0"/>
    <xf numFmtId="0" fontId="291" fillId="93" borderId="0"/>
    <xf numFmtId="0" fontId="292" fillId="93" borderId="0"/>
    <xf numFmtId="0" fontId="292" fillId="93" borderId="0"/>
    <xf numFmtId="0" fontId="291" fillId="93" borderId="0"/>
    <xf numFmtId="0" fontId="292" fillId="93" borderId="0"/>
    <xf numFmtId="0" fontId="292" fillId="93" borderId="0"/>
    <xf numFmtId="0" fontId="292" fillId="93" borderId="0"/>
    <xf numFmtId="0" fontId="292" fillId="93" borderId="0"/>
    <xf numFmtId="0" fontId="292" fillId="93" borderId="0"/>
    <xf numFmtId="0" fontId="292" fillId="93" borderId="0"/>
    <xf numFmtId="0" fontId="291" fillId="93" borderId="0"/>
    <xf numFmtId="0" fontId="292" fillId="93" borderId="0"/>
    <xf numFmtId="0" fontId="292" fillId="93" borderId="0"/>
    <xf numFmtId="0" fontId="292" fillId="93" borderId="0"/>
    <xf numFmtId="0" fontId="292" fillId="93" borderId="0"/>
    <xf numFmtId="0" fontId="292" fillId="93" borderId="0"/>
    <xf numFmtId="0" fontId="293" fillId="0" borderId="0"/>
    <xf numFmtId="0" fontId="160" fillId="0" borderId="0"/>
    <xf numFmtId="0" fontId="160" fillId="0" borderId="0"/>
    <xf numFmtId="0" fontId="293" fillId="0" borderId="0"/>
    <xf numFmtId="0" fontId="160" fillId="0" borderId="0"/>
    <xf numFmtId="0" fontId="160" fillId="0" borderId="0"/>
    <xf numFmtId="0" fontId="160" fillId="0" borderId="0"/>
    <xf numFmtId="0" fontId="160" fillId="0" borderId="0"/>
    <xf numFmtId="0" fontId="160" fillId="0" borderId="0"/>
    <xf numFmtId="0" fontId="160" fillId="0" borderId="0"/>
    <xf numFmtId="0" fontId="293" fillId="0" borderId="0"/>
    <xf numFmtId="0" fontId="160" fillId="0" borderId="0"/>
    <xf numFmtId="0" fontId="160" fillId="0" borderId="0"/>
    <xf numFmtId="0" fontId="160" fillId="0" borderId="0"/>
    <xf numFmtId="0" fontId="160" fillId="0" borderId="0"/>
    <xf numFmtId="0" fontId="160" fillId="0" borderId="0"/>
    <xf numFmtId="0" fontId="294" fillId="0" borderId="0"/>
    <xf numFmtId="0" fontId="11" fillId="0" borderId="0"/>
    <xf numFmtId="0" fontId="11" fillId="0" borderId="0"/>
    <xf numFmtId="0" fontId="29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9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95" fillId="0" borderId="0"/>
    <xf numFmtId="0" fontId="31" fillId="0" borderId="0"/>
    <xf numFmtId="0" fontId="31" fillId="0" borderId="0"/>
    <xf numFmtId="0" fontId="29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8" fillId="0" borderId="0"/>
    <xf numFmtId="271" fontId="125" fillId="7" borderId="0"/>
    <xf numFmtId="0" fontId="113" fillId="0" borderId="0"/>
    <xf numFmtId="3" fontId="8" fillId="7" borderId="0"/>
    <xf numFmtId="4" fontId="8" fillId="7" borderId="0"/>
    <xf numFmtId="4" fontId="8" fillId="7" borderId="0"/>
    <xf numFmtId="4" fontId="8" fillId="7" borderId="0"/>
    <xf numFmtId="271" fontId="125" fillId="7" borderId="0"/>
    <xf numFmtId="4" fontId="8" fillId="7" borderId="0"/>
    <xf numFmtId="4" fontId="8" fillId="7" borderId="0"/>
    <xf numFmtId="4" fontId="8" fillId="7" borderId="0"/>
    <xf numFmtId="4" fontId="8" fillId="7" borderId="0"/>
    <xf numFmtId="4" fontId="8" fillId="7" borderId="0"/>
    <xf numFmtId="4" fontId="8" fillId="7" borderId="0"/>
    <xf numFmtId="3" fontId="8" fillId="7" borderId="0"/>
    <xf numFmtId="272" fontId="8" fillId="7" borderId="0"/>
    <xf numFmtId="273" fontId="8" fillId="7" borderId="0"/>
    <xf numFmtId="273" fontId="8" fillId="7" borderId="0"/>
    <xf numFmtId="273" fontId="8" fillId="7" borderId="0"/>
    <xf numFmtId="4" fontId="8" fillId="7" borderId="0"/>
    <xf numFmtId="4" fontId="8" fillId="7" borderId="0"/>
    <xf numFmtId="4" fontId="8" fillId="7" borderId="0"/>
    <xf numFmtId="273" fontId="8" fillId="7" borderId="0"/>
    <xf numFmtId="3" fontId="8" fillId="7" borderId="0"/>
    <xf numFmtId="273" fontId="8" fillId="7" borderId="0"/>
    <xf numFmtId="273" fontId="8" fillId="7" borderId="0"/>
    <xf numFmtId="4" fontId="8" fillId="7" borderId="0"/>
    <xf numFmtId="273" fontId="8" fillId="7" borderId="0"/>
    <xf numFmtId="4" fontId="8" fillId="7" borderId="0"/>
    <xf numFmtId="4" fontId="8" fillId="7" borderId="0"/>
    <xf numFmtId="271" fontId="125" fillId="7" borderId="0"/>
    <xf numFmtId="3" fontId="8" fillId="7" borderId="0"/>
    <xf numFmtId="3" fontId="8" fillId="7" borderId="0"/>
    <xf numFmtId="3" fontId="8" fillId="7" borderId="0"/>
    <xf numFmtId="197" fontId="8" fillId="7" borderId="0"/>
    <xf numFmtId="3" fontId="8" fillId="7" borderId="0"/>
    <xf numFmtId="272" fontId="8" fillId="7" borderId="0"/>
    <xf numFmtId="3" fontId="8" fillId="7" borderId="0"/>
    <xf numFmtId="273" fontId="8" fillId="7" borderId="0"/>
    <xf numFmtId="4" fontId="8" fillId="7" borderId="0"/>
    <xf numFmtId="4" fontId="8" fillId="7" borderId="0"/>
    <xf numFmtId="273" fontId="8" fillId="7" borderId="0"/>
    <xf numFmtId="273" fontId="8" fillId="7" borderId="0"/>
    <xf numFmtId="3" fontId="8" fillId="7" borderId="0"/>
    <xf numFmtId="272" fontId="8" fillId="7" borderId="0"/>
    <xf numFmtId="4" fontId="8" fillId="7" borderId="0"/>
    <xf numFmtId="4" fontId="8" fillId="7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3" fillId="0" borderId="0"/>
    <xf numFmtId="0" fontId="93" fillId="0" borderId="0"/>
    <xf numFmtId="0" fontId="8" fillId="0" borderId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3" fillId="0" borderId="0"/>
    <xf numFmtId="0" fontId="93" fillId="0" borderId="0"/>
    <xf numFmtId="245" fontId="123" fillId="6" borderId="7" applyNumberFormat="0" applyFont="0" applyBorder="0" applyAlignment="0">
      <alignment horizontal="center"/>
      <protection locked="0"/>
    </xf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296" fillId="5" borderId="0"/>
    <xf numFmtId="0" fontId="297" fillId="5" borderId="0"/>
    <xf numFmtId="0" fontId="297" fillId="5" borderId="0"/>
    <xf numFmtId="0" fontId="297" fillId="5" borderId="0"/>
    <xf numFmtId="0" fontId="297" fillId="5" borderId="0"/>
    <xf numFmtId="0" fontId="297" fillId="5" borderId="0"/>
    <xf numFmtId="0" fontId="296" fillId="5" borderId="0"/>
    <xf numFmtId="0" fontId="297" fillId="5" borderId="0"/>
    <xf numFmtId="0" fontId="297" fillId="5" borderId="0"/>
    <xf numFmtId="0" fontId="297" fillId="5" borderId="0"/>
    <xf numFmtId="0" fontId="297" fillId="5" borderId="0"/>
    <xf numFmtId="0" fontId="297" fillId="5" borderId="0"/>
    <xf numFmtId="0" fontId="297" fillId="5" borderId="0"/>
    <xf numFmtId="0" fontId="297" fillId="5" borderId="0"/>
    <xf numFmtId="0" fontId="297" fillId="5" borderId="0"/>
    <xf numFmtId="0" fontId="297" fillId="5" borderId="0"/>
    <xf numFmtId="0" fontId="297" fillId="5" borderId="0"/>
    <xf numFmtId="0" fontId="297" fillId="5" borderId="0"/>
    <xf numFmtId="0" fontId="297" fillId="5" borderId="0"/>
    <xf numFmtId="0" fontId="297" fillId="5" borderId="0"/>
    <xf numFmtId="0" fontId="297" fillId="5" borderId="0"/>
    <xf numFmtId="0" fontId="297" fillId="5" borderId="0"/>
    <xf numFmtId="0" fontId="297" fillId="5" borderId="0"/>
    <xf numFmtId="0" fontId="297" fillId="5" borderId="0"/>
    <xf numFmtId="0" fontId="297" fillId="5" borderId="0"/>
    <xf numFmtId="0" fontId="296" fillId="5" borderId="0"/>
    <xf numFmtId="0" fontId="297" fillId="5" borderId="0"/>
    <xf numFmtId="0" fontId="297" fillId="5" borderId="0"/>
    <xf numFmtId="0" fontId="297" fillId="5" borderId="0"/>
    <xf numFmtId="0" fontId="297" fillId="5" borderId="0"/>
    <xf numFmtId="0" fontId="297" fillId="5" borderId="0"/>
    <xf numFmtId="0" fontId="297" fillId="5" borderId="0"/>
    <xf numFmtId="0" fontId="297" fillId="5" borderId="0"/>
    <xf numFmtId="0" fontId="297" fillId="5" borderId="0"/>
    <xf numFmtId="0" fontId="297" fillId="5" borderId="0"/>
    <xf numFmtId="0" fontId="297" fillId="5" borderId="0"/>
    <xf numFmtId="0" fontId="297" fillId="5" borderId="0"/>
    <xf numFmtId="0" fontId="297" fillId="5" borderId="0"/>
    <xf numFmtId="0" fontId="297" fillId="5" borderId="0"/>
    <xf numFmtId="0" fontId="297" fillId="5" borderId="0"/>
    <xf numFmtId="0" fontId="297" fillId="5" borderId="0"/>
    <xf numFmtId="0" fontId="297" fillId="5" borderId="0"/>
    <xf numFmtId="0" fontId="297" fillId="5" borderId="0"/>
    <xf numFmtId="0" fontId="297" fillId="5" borderId="0"/>
    <xf numFmtId="0" fontId="297" fillId="5" borderId="0"/>
    <xf numFmtId="0" fontId="297" fillId="5" borderId="0"/>
    <xf numFmtId="0" fontId="297" fillId="5" borderId="0"/>
    <xf numFmtId="0" fontId="297" fillId="5" borderId="0"/>
    <xf numFmtId="0" fontId="297" fillId="5" borderId="0"/>
    <xf numFmtId="0" fontId="297" fillId="5" borderId="0"/>
    <xf numFmtId="0" fontId="297" fillId="5" borderId="0"/>
    <xf numFmtId="0" fontId="8" fillId="0" borderId="0"/>
    <xf numFmtId="0" fontId="125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125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125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288" fillId="91" borderId="0"/>
    <xf numFmtId="0" fontId="22" fillId="91" borderId="0"/>
    <xf numFmtId="0" fontId="22" fillId="91" borderId="0"/>
    <xf numFmtId="0" fontId="288" fillId="91" borderId="0"/>
    <xf numFmtId="0" fontId="22" fillId="91" borderId="0"/>
    <xf numFmtId="0" fontId="22" fillId="91" borderId="0"/>
    <xf numFmtId="0" fontId="22" fillId="91" borderId="0"/>
    <xf numFmtId="0" fontId="22" fillId="91" borderId="0"/>
    <xf numFmtId="0" fontId="22" fillId="91" borderId="0"/>
    <xf numFmtId="0" fontId="22" fillId="91" borderId="0"/>
    <xf numFmtId="0" fontId="288" fillId="91" borderId="0"/>
    <xf numFmtId="0" fontId="22" fillId="91" borderId="0"/>
    <xf numFmtId="0" fontId="22" fillId="91" borderId="0"/>
    <xf numFmtId="0" fontId="22" fillId="91" borderId="0"/>
    <xf numFmtId="0" fontId="22" fillId="91" borderId="0"/>
    <xf numFmtId="0" fontId="22" fillId="91" borderId="0"/>
    <xf numFmtId="0" fontId="289" fillId="92" borderId="0"/>
    <xf numFmtId="0" fontId="290" fillId="92" borderId="0"/>
    <xf numFmtId="0" fontId="290" fillId="92" borderId="0"/>
    <xf numFmtId="0" fontId="289" fillId="92" borderId="0"/>
    <xf numFmtId="0" fontId="290" fillId="92" borderId="0"/>
    <xf numFmtId="0" fontId="290" fillId="92" borderId="0"/>
    <xf numFmtId="0" fontId="290" fillId="92" borderId="0"/>
    <xf numFmtId="0" fontId="290" fillId="92" borderId="0"/>
    <xf numFmtId="0" fontId="290" fillId="92" borderId="0"/>
    <xf numFmtId="0" fontId="290" fillId="92" borderId="0"/>
    <xf numFmtId="0" fontId="289" fillId="92" borderId="0"/>
    <xf numFmtId="0" fontId="290" fillId="92" borderId="0"/>
    <xf numFmtId="0" fontId="290" fillId="92" borderId="0"/>
    <xf numFmtId="0" fontId="290" fillId="92" borderId="0"/>
    <xf numFmtId="0" fontId="290" fillId="92" borderId="0"/>
    <xf numFmtId="0" fontId="290" fillId="92" borderId="0"/>
    <xf numFmtId="0" fontId="291" fillId="93" borderId="0"/>
    <xf numFmtId="0" fontId="292" fillId="93" borderId="0"/>
    <xf numFmtId="0" fontId="292" fillId="93" borderId="0"/>
    <xf numFmtId="0" fontId="291" fillId="93" borderId="0"/>
    <xf numFmtId="0" fontId="292" fillId="93" borderId="0"/>
    <xf numFmtId="0" fontId="292" fillId="93" borderId="0"/>
    <xf numFmtId="0" fontId="292" fillId="93" borderId="0"/>
    <xf numFmtId="0" fontId="292" fillId="93" borderId="0"/>
    <xf numFmtId="0" fontId="292" fillId="93" borderId="0"/>
    <xf numFmtId="0" fontId="292" fillId="93" borderId="0"/>
    <xf numFmtId="0" fontId="291" fillId="93" borderId="0"/>
    <xf numFmtId="0" fontId="292" fillId="93" borderId="0"/>
    <xf numFmtId="0" fontId="292" fillId="93" borderId="0"/>
    <xf numFmtId="0" fontId="292" fillId="93" borderId="0"/>
    <xf numFmtId="0" fontId="292" fillId="93" borderId="0"/>
    <xf numFmtId="0" fontId="292" fillId="93" borderId="0"/>
    <xf numFmtId="0" fontId="293" fillId="0" borderId="0"/>
    <xf numFmtId="0" fontId="160" fillId="0" borderId="0"/>
    <xf numFmtId="0" fontId="160" fillId="0" borderId="0"/>
    <xf numFmtId="0" fontId="293" fillId="0" borderId="0"/>
    <xf numFmtId="0" fontId="160" fillId="0" borderId="0"/>
    <xf numFmtId="0" fontId="160" fillId="0" borderId="0"/>
    <xf numFmtId="0" fontId="160" fillId="0" borderId="0"/>
    <xf numFmtId="0" fontId="160" fillId="0" borderId="0"/>
    <xf numFmtId="0" fontId="160" fillId="0" borderId="0"/>
    <xf numFmtId="0" fontId="160" fillId="0" borderId="0"/>
    <xf numFmtId="0" fontId="293" fillId="0" borderId="0"/>
    <xf numFmtId="0" fontId="160" fillId="0" borderId="0"/>
    <xf numFmtId="0" fontId="160" fillId="0" borderId="0"/>
    <xf numFmtId="0" fontId="160" fillId="0" borderId="0"/>
    <xf numFmtId="0" fontId="160" fillId="0" borderId="0"/>
    <xf numFmtId="0" fontId="160" fillId="0" borderId="0"/>
    <xf numFmtId="0" fontId="294" fillId="0" borderId="0"/>
    <xf numFmtId="0" fontId="11" fillId="0" borderId="0"/>
    <xf numFmtId="0" fontId="11" fillId="0" borderId="0"/>
    <xf numFmtId="0" fontId="29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9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95" fillId="0" borderId="0"/>
    <xf numFmtId="0" fontId="31" fillId="0" borderId="0"/>
    <xf numFmtId="0" fontId="31" fillId="0" borderId="0"/>
    <xf numFmtId="0" fontId="29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8" fillId="0" borderId="0"/>
    <xf numFmtId="0" fontId="41" fillId="0" borderId="0"/>
    <xf numFmtId="41" fontId="7" fillId="0" borderId="0" applyFont="0" applyFill="0" applyBorder="0" applyAlignment="0" applyProtection="0"/>
    <xf numFmtId="0" fontId="93" fillId="0" borderId="0"/>
    <xf numFmtId="0" fontId="9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3" fillId="0" borderId="0"/>
    <xf numFmtId="0" fontId="93" fillId="0" borderId="0"/>
    <xf numFmtId="0" fontId="93" fillId="0" borderId="0"/>
    <xf numFmtId="274" fontId="298" fillId="0" borderId="0"/>
    <xf numFmtId="275" fontId="105" fillId="0" borderId="0" applyFont="0" applyFill="0" applyBorder="0" applyAlignment="0" applyProtection="0"/>
    <xf numFmtId="0" fontId="105" fillId="0" borderId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276" fontId="105" fillId="0" borderId="0" applyFont="0" applyFill="0" applyBorder="0" applyAlignment="0" applyProtection="0"/>
    <xf numFmtId="0" fontId="105" fillId="0" borderId="0"/>
    <xf numFmtId="3" fontId="284" fillId="0" borderId="3"/>
    <xf numFmtId="3" fontId="284" fillId="0" borderId="3"/>
    <xf numFmtId="49" fontId="299" fillId="0" borderId="89" applyBorder="0">
      <alignment vertical="center"/>
    </xf>
    <xf numFmtId="0" fontId="300" fillId="0" borderId="0" applyFont="0"/>
    <xf numFmtId="4" fontId="301" fillId="0" borderId="126">
      <alignment vertical="center"/>
    </xf>
    <xf numFmtId="0" fontId="41" fillId="0" borderId="0"/>
    <xf numFmtId="0" fontId="302" fillId="67" borderId="0" applyNumberFormat="0" applyBorder="0" applyAlignment="0" applyProtection="0"/>
    <xf numFmtId="0" fontId="302" fillId="68" borderId="0" applyNumberFormat="0" applyBorder="0" applyAlignment="0" applyProtection="0"/>
    <xf numFmtId="0" fontId="302" fillId="69" borderId="0" applyNumberFormat="0" applyBorder="0" applyAlignment="0" applyProtection="0"/>
    <xf numFmtId="0" fontId="302" fillId="70" borderId="0" applyNumberFormat="0" applyBorder="0" applyAlignment="0" applyProtection="0"/>
    <xf numFmtId="0" fontId="302" fillId="71" borderId="0" applyNumberFormat="0" applyBorder="0" applyAlignment="0" applyProtection="0"/>
    <xf numFmtId="0" fontId="302" fillId="72" borderId="0" applyNumberFormat="0" applyBorder="0" applyAlignment="0" applyProtection="0"/>
    <xf numFmtId="277" fontId="101" fillId="0" borderId="0" applyFont="0" applyFill="0" applyBorder="0" applyAlignment="0" applyProtection="0"/>
    <xf numFmtId="183" fontId="101" fillId="0" borderId="0" applyFont="0" applyFill="0" applyBorder="0" applyAlignment="0" applyProtection="0"/>
    <xf numFmtId="182" fontId="101" fillId="0" borderId="0" applyFont="0" applyFill="0" applyBorder="0" applyAlignment="0" applyProtection="0"/>
    <xf numFmtId="0" fontId="302" fillId="73" borderId="0" applyNumberFormat="0" applyBorder="0" applyAlignment="0" applyProtection="0"/>
    <xf numFmtId="0" fontId="302" fillId="74" borderId="0" applyNumberFormat="0" applyBorder="0" applyAlignment="0" applyProtection="0"/>
    <xf numFmtId="0" fontId="302" fillId="75" borderId="0" applyNumberFormat="0" applyBorder="0" applyAlignment="0" applyProtection="0"/>
    <xf numFmtId="0" fontId="302" fillId="70" borderId="0" applyNumberFormat="0" applyBorder="0" applyAlignment="0" applyProtection="0"/>
    <xf numFmtId="0" fontId="302" fillId="73" borderId="0" applyNumberFormat="0" applyBorder="0" applyAlignment="0" applyProtection="0"/>
    <xf numFmtId="0" fontId="302" fillId="76" borderId="0" applyNumberFormat="0" applyBorder="0" applyAlignment="0" applyProtection="0"/>
    <xf numFmtId="9" fontId="109" fillId="0" borderId="0">
      <protection locked="0"/>
    </xf>
    <xf numFmtId="0" fontId="303" fillId="77" borderId="0" applyNumberFormat="0" applyBorder="0" applyAlignment="0" applyProtection="0"/>
    <xf numFmtId="0" fontId="303" fillId="74" borderId="0" applyNumberFormat="0" applyBorder="0" applyAlignment="0" applyProtection="0"/>
    <xf numFmtId="0" fontId="303" fillId="75" borderId="0" applyNumberFormat="0" applyBorder="0" applyAlignment="0" applyProtection="0"/>
    <xf numFmtId="0" fontId="303" fillId="78" borderId="0" applyNumberFormat="0" applyBorder="0" applyAlignment="0" applyProtection="0"/>
    <xf numFmtId="0" fontId="303" fillId="79" borderId="0" applyNumberFormat="0" applyBorder="0" applyAlignment="0" applyProtection="0"/>
    <xf numFmtId="0" fontId="303" fillId="80" borderId="0" applyNumberFormat="0" applyBorder="0" applyAlignment="0" applyProtection="0"/>
    <xf numFmtId="0" fontId="125" fillId="0" borderId="0"/>
    <xf numFmtId="3" fontId="7" fillId="0" borderId="3">
      <alignment vertical="center"/>
    </xf>
    <xf numFmtId="278" fontId="41" fillId="0" borderId="0"/>
    <xf numFmtId="0" fontId="41" fillId="0" borderId="0"/>
    <xf numFmtId="0" fontId="262" fillId="0" borderId="0" applyNumberFormat="0" applyFill="0" applyBorder="0" applyAlignment="0" applyProtection="0">
      <alignment vertical="top"/>
      <protection locked="0"/>
    </xf>
    <xf numFmtId="256" fontId="125" fillId="0" borderId="0" applyFont="0" applyFill="0" applyBorder="0" applyAlignment="0" applyProtection="0"/>
    <xf numFmtId="269" fontId="125" fillId="0" borderId="0" applyFont="0" applyFill="0" applyBorder="0" applyAlignment="0" applyProtection="0"/>
    <xf numFmtId="234" fontId="125" fillId="0" borderId="0" applyFont="0" applyFill="0" applyBorder="0" applyAlignment="0" applyProtection="0"/>
    <xf numFmtId="230" fontId="125" fillId="0" borderId="0" applyFont="0" applyFill="0" applyBorder="0" applyAlignment="0" applyProtection="0"/>
    <xf numFmtId="279" fontId="41" fillId="0" borderId="0"/>
    <xf numFmtId="9" fontId="7" fillId="0" borderId="0" applyFont="0" applyFill="0" applyBorder="0" applyAlignment="0" applyProtection="0"/>
    <xf numFmtId="9" fontId="77" fillId="4" borderId="0" applyFill="0" applyBorder="0" applyProtection="0">
      <alignment horizontal="right"/>
    </xf>
    <xf numFmtId="10" fontId="77" fillId="0" borderId="0" applyFill="0" applyBorder="0" applyProtection="0">
      <alignment horizontal="right"/>
    </xf>
    <xf numFmtId="9" fontId="16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9" fontId="125" fillId="0" borderId="0" applyFont="0" applyFill="0" applyBorder="0" applyAlignment="0" applyProtection="0"/>
    <xf numFmtId="280" fontId="8" fillId="0" borderId="0" applyFont="0" applyFill="0" applyBorder="0" applyAlignment="0" applyProtection="0"/>
    <xf numFmtId="280" fontId="8" fillId="0" borderId="0" applyFont="0" applyFill="0" applyBorder="0" applyAlignment="0" applyProtection="0"/>
    <xf numFmtId="9" fontId="77" fillId="0" borderId="0" applyFont="0" applyFill="0" applyBorder="0" applyAlignment="0" applyProtection="0"/>
    <xf numFmtId="204" fontId="8" fillId="0" borderId="0" applyFont="0" applyFill="0" applyBorder="0" applyAlignment="0" applyProtection="0"/>
    <xf numFmtId="267" fontId="8" fillId="0" borderId="0" applyFont="0" applyFill="0" applyBorder="0" applyAlignment="0" applyProtection="0"/>
    <xf numFmtId="280" fontId="8" fillId="0" borderId="0" applyFon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304" fillId="0" borderId="0" applyNumberFormat="0" applyFill="0" applyBorder="0" applyProtection="0">
      <alignment horizontal="centerContinuous"/>
    </xf>
    <xf numFmtId="281" fontId="245" fillId="0" borderId="3" applyFont="0" applyBorder="0" applyAlignment="0">
      <alignment horizontal="center" vertical="center"/>
    </xf>
    <xf numFmtId="0" fontId="79" fillId="0" borderId="0"/>
    <xf numFmtId="282" fontId="7" fillId="94" borderId="3" applyNumberFormat="0">
      <alignment vertical="center"/>
    </xf>
    <xf numFmtId="282" fontId="7" fillId="0" borderId="3">
      <alignment vertical="center"/>
    </xf>
    <xf numFmtId="0" fontId="7" fillId="0" borderId="0" applyFont="0" applyFill="0" applyBorder="0" applyAlignment="0" applyProtection="0"/>
    <xf numFmtId="37" fontId="94" fillId="0" borderId="117" applyAlignment="0"/>
    <xf numFmtId="0" fontId="305" fillId="0" borderId="0">
      <alignment vertical="center"/>
    </xf>
    <xf numFmtId="203" fontId="125" fillId="0" borderId="0" applyFont="0" applyFill="0" applyBorder="0" applyAlignment="0" applyProtection="0"/>
    <xf numFmtId="41" fontId="162" fillId="0" borderId="0" applyFont="0" applyFill="0" applyBorder="0" applyAlignment="0" applyProtection="0"/>
    <xf numFmtId="41" fontId="283" fillId="0" borderId="0" applyFont="0" applyFill="0" applyBorder="0" applyAlignment="0" applyProtection="0">
      <alignment vertical="center"/>
    </xf>
    <xf numFmtId="176" fontId="283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/>
    <xf numFmtId="283" fontId="283" fillId="0" borderId="0" applyFont="0" applyFill="0" applyBorder="0" applyAlignment="0" applyProtection="0">
      <alignment vertical="center"/>
    </xf>
    <xf numFmtId="203" fontId="125" fillId="0" borderId="0" applyFont="0" applyFill="0" applyBorder="0" applyAlignment="0" applyProtection="0"/>
    <xf numFmtId="269" fontId="283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269" fontId="283" fillId="0" borderId="0" applyFont="0" applyFill="0" applyBorder="0" applyAlignment="0" applyProtection="0">
      <alignment vertical="center"/>
    </xf>
    <xf numFmtId="37" fontId="8" fillId="0" borderId="0" applyFont="0" applyFill="0" applyBorder="0" applyAlignment="0" applyProtection="0"/>
    <xf numFmtId="41" fontId="1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5" fillId="0" borderId="0"/>
    <xf numFmtId="0" fontId="125" fillId="0" borderId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3" fontId="245" fillId="0" borderId="89" applyFill="0" applyBorder="0" applyAlignment="0" applyProtection="0">
      <alignment vertical="center"/>
    </xf>
    <xf numFmtId="284" fontId="41" fillId="0" borderId="0"/>
    <xf numFmtId="285" fontId="41" fillId="0" borderId="0"/>
    <xf numFmtId="286" fontId="41" fillId="0" borderId="0"/>
    <xf numFmtId="0" fontId="306" fillId="0" borderId="0" applyFont="0" applyFill="0" applyBorder="0" applyAlignment="0" applyProtection="0"/>
    <xf numFmtId="0" fontId="306" fillId="0" borderId="0" applyFont="0" applyFill="0" applyBorder="0" applyAlignment="0" applyProtection="0"/>
    <xf numFmtId="9" fontId="307" fillId="95" borderId="0" applyBorder="0" applyAlignment="0" applyProtection="0">
      <alignment horizontal="center"/>
    </xf>
    <xf numFmtId="0" fontId="308" fillId="0" borderId="0"/>
    <xf numFmtId="0" fontId="308" fillId="0" borderId="0"/>
    <xf numFmtId="4" fontId="99" fillId="0" borderId="0">
      <protection locked="0"/>
    </xf>
    <xf numFmtId="287" fontId="41" fillId="0" borderId="0">
      <alignment horizontal="center" vertical="center"/>
    </xf>
    <xf numFmtId="288" fontId="41" fillId="0" borderId="0"/>
    <xf numFmtId="289" fontId="41" fillId="0" borderId="0"/>
    <xf numFmtId="290" fontId="41" fillId="0" borderId="3">
      <alignment horizontal="left" vertical="center"/>
    </xf>
    <xf numFmtId="291" fontId="284" fillId="0" borderId="0">
      <alignment horizontal="right" vertical="center"/>
    </xf>
    <xf numFmtId="41" fontId="100" fillId="0" borderId="0" applyFont="0" applyFill="0" applyBorder="0" applyAlignment="0" applyProtection="0">
      <alignment vertical="center"/>
    </xf>
    <xf numFmtId="292" fontId="41" fillId="0" borderId="0"/>
    <xf numFmtId="203" fontId="41" fillId="0" borderId="0" applyFont="0" applyFill="0" applyBorder="0" applyAlignment="0" applyProtection="0"/>
    <xf numFmtId="41" fontId="50" fillId="0" borderId="3" applyAlignment="0">
      <alignment horizontal="center" vertical="center"/>
      <protection locked="0"/>
    </xf>
    <xf numFmtId="0" fontId="41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309" fillId="9" borderId="0" applyBorder="0" applyAlignment="0" applyProtection="0"/>
    <xf numFmtId="230" fontId="41" fillId="0" borderId="0" applyFont="0" applyFill="0" applyBorder="0" applyAlignment="0" applyProtection="0"/>
    <xf numFmtId="0" fontId="85" fillId="0" borderId="0" applyFont="0" applyFill="0" applyBorder="0" applyAlignment="0" applyProtection="0"/>
    <xf numFmtId="42" fontId="7" fillId="0" borderId="0" applyFont="0" applyFill="0" applyBorder="0" applyAlignment="0" applyProtection="0"/>
    <xf numFmtId="0" fontId="306" fillId="0" borderId="0" applyFont="0" applyFill="0" applyBorder="0" applyAlignment="0" applyProtection="0"/>
    <xf numFmtId="0" fontId="306" fillId="0" borderId="0" applyFont="0" applyFill="0" applyBorder="0" applyAlignment="0" applyProtection="0"/>
    <xf numFmtId="0" fontId="308" fillId="0" borderId="0"/>
    <xf numFmtId="293" fontId="99" fillId="0" borderId="0">
      <protection locked="0"/>
    </xf>
    <xf numFmtId="0" fontId="8" fillId="0" borderId="0"/>
    <xf numFmtId="0" fontId="162" fillId="0" borderId="0"/>
    <xf numFmtId="0" fontId="8" fillId="0" borderId="0"/>
    <xf numFmtId="37" fontId="8" fillId="0" borderId="0"/>
    <xf numFmtId="0" fontId="227" fillId="0" borderId="0"/>
    <xf numFmtId="0" fontId="19" fillId="0" borderId="0"/>
    <xf numFmtId="0" fontId="310" fillId="0" borderId="0">
      <alignment vertical="center"/>
    </xf>
    <xf numFmtId="0" fontId="8" fillId="0" borderId="0"/>
    <xf numFmtId="0" fontId="8" fillId="0" borderId="0"/>
    <xf numFmtId="0" fontId="8" fillId="0" borderId="0"/>
    <xf numFmtId="0" fontId="311" fillId="0" borderId="0"/>
    <xf numFmtId="274" fontId="125" fillId="0" borderId="0"/>
    <xf numFmtId="0" fontId="312" fillId="0" borderId="0"/>
    <xf numFmtId="0" fontId="246" fillId="0" borderId="0" applyNumberFormat="0" applyFill="0" applyBorder="0" applyAlignment="0" applyProtection="0">
      <alignment vertical="top"/>
      <protection locked="0"/>
    </xf>
    <xf numFmtId="0" fontId="313" fillId="0" borderId="0" applyNumberFormat="0" applyFill="0" applyBorder="0" applyAlignment="0" applyProtection="0">
      <alignment vertical="center"/>
    </xf>
    <xf numFmtId="0" fontId="314" fillId="0" borderId="0" applyNumberFormat="0" applyFill="0" applyBorder="0" applyAlignment="0" applyProtection="0">
      <alignment vertical="top"/>
      <protection locked="0"/>
    </xf>
    <xf numFmtId="269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203" fontId="315" fillId="0" borderId="0" applyFont="0" applyFill="0" applyBorder="0" applyAlignment="0" applyProtection="0"/>
    <xf numFmtId="204" fontId="315" fillId="0" borderId="0" applyFont="0" applyFill="0" applyBorder="0" applyAlignment="0" applyProtection="0"/>
    <xf numFmtId="203" fontId="316" fillId="0" borderId="0" applyFont="0" applyFill="0" applyBorder="0" applyAlignment="0" applyProtection="0"/>
    <xf numFmtId="0" fontId="8" fillId="0" borderId="0" applyFont="0" applyFill="0" applyBorder="0" applyAlignment="0" applyProtection="0"/>
    <xf numFmtId="204" fontId="316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303" fillId="83" borderId="0" applyNumberFormat="0" applyBorder="0" applyAlignment="0" applyProtection="0"/>
    <xf numFmtId="0" fontId="303" fillId="84" borderId="0" applyNumberFormat="0" applyBorder="0" applyAlignment="0" applyProtection="0"/>
    <xf numFmtId="0" fontId="303" fillId="85" borderId="0" applyNumberFormat="0" applyBorder="0" applyAlignment="0" applyProtection="0"/>
    <xf numFmtId="0" fontId="303" fillId="78" borderId="0" applyNumberFormat="0" applyBorder="0" applyAlignment="0" applyProtection="0"/>
    <xf numFmtId="0" fontId="303" fillId="79" borderId="0" applyNumberFormat="0" applyBorder="0" applyAlignment="0" applyProtection="0"/>
    <xf numFmtId="0" fontId="303" fillId="86" borderId="0" applyNumberFormat="0" applyBorder="0" applyAlignment="0" applyProtection="0"/>
    <xf numFmtId="294" fontId="317" fillId="0" borderId="0" applyFont="0" applyFill="0" applyBorder="0" applyAlignment="0" applyProtection="0"/>
    <xf numFmtId="0" fontId="108" fillId="0" borderId="0" applyFont="0" applyFill="0" applyBorder="0" applyAlignment="0" applyProtection="0"/>
    <xf numFmtId="295" fontId="109" fillId="0" borderId="0" applyFont="0" applyFill="0" applyBorder="0" applyAlignment="0" applyProtection="0"/>
    <xf numFmtId="0" fontId="76" fillId="0" borderId="0" applyFont="0" applyFill="0" applyBorder="0" applyAlignment="0" applyProtection="0"/>
    <xf numFmtId="0" fontId="318" fillId="0" borderId="0" applyFont="0" applyFill="0" applyBorder="0" applyAlignment="0" applyProtection="0"/>
    <xf numFmtId="0" fontId="108" fillId="0" borderId="0" applyFont="0" applyFill="0" applyBorder="0" applyAlignment="0" applyProtection="0"/>
    <xf numFmtId="0" fontId="318" fillId="0" borderId="0" applyFont="0" applyFill="0" applyBorder="0" applyAlignment="0" applyProtection="0"/>
    <xf numFmtId="0" fontId="318" fillId="0" borderId="0" applyFont="0" applyFill="0" applyBorder="0" applyAlignment="0" applyProtection="0"/>
    <xf numFmtId="0" fontId="109" fillId="0" borderId="0" applyFont="0" applyFill="0" applyBorder="0" applyAlignment="0" applyProtection="0"/>
    <xf numFmtId="0" fontId="76" fillId="0" borderId="0" applyFont="0" applyFill="0" applyBorder="0" applyAlignment="0" applyProtection="0"/>
    <xf numFmtId="296" fontId="109" fillId="0" borderId="0" applyFont="0" applyFill="0" applyBorder="0" applyAlignment="0" applyProtection="0"/>
    <xf numFmtId="297" fontId="76" fillId="0" borderId="0" applyFont="0" applyFill="0" applyBorder="0" applyAlignment="0" applyProtection="0"/>
    <xf numFmtId="298" fontId="108" fillId="0" borderId="0" applyFont="0" applyFill="0" applyBorder="0" applyAlignment="0" applyProtection="0"/>
    <xf numFmtId="298" fontId="108" fillId="0" borderId="0" applyFont="0" applyFill="0" applyBorder="0" applyAlignment="0" applyProtection="0"/>
    <xf numFmtId="0" fontId="8" fillId="0" borderId="0" applyFont="0" applyFill="0" applyBorder="0" applyAlignment="0" applyProtection="0"/>
    <xf numFmtId="227" fontId="316" fillId="0" borderId="0" applyFont="0" applyFill="0" applyBorder="0" applyAlignment="0" applyProtection="0"/>
    <xf numFmtId="205" fontId="316" fillId="0" borderId="0" applyFont="0" applyFill="0" applyBorder="0" applyAlignment="0" applyProtection="0"/>
    <xf numFmtId="0" fontId="8" fillId="0" borderId="0" applyFont="0" applyFill="0" applyBorder="0" applyAlignment="0" applyProtection="0"/>
    <xf numFmtId="202" fontId="315" fillId="0" borderId="0" applyFont="0" applyFill="0" applyBorder="0" applyAlignment="0" applyProtection="0"/>
    <xf numFmtId="205" fontId="315" fillId="0" borderId="0" applyFont="0" applyFill="0" applyBorder="0" applyAlignment="0" applyProtection="0"/>
    <xf numFmtId="3" fontId="8" fillId="2" borderId="125" applyNumberFormat="0" applyFont="0" applyFill="0" applyBorder="0" applyAlignment="0" applyProtection="0">
      <alignment horizontal="center" vertical="center" wrapText="1"/>
    </xf>
    <xf numFmtId="0" fontId="108" fillId="0" borderId="0" applyFont="0" applyFill="0" applyBorder="0" applyAlignment="0" applyProtection="0"/>
    <xf numFmtId="0" fontId="320" fillId="0" borderId="0" applyFont="0" applyFill="0" applyBorder="0" applyAlignment="0" applyProtection="0"/>
    <xf numFmtId="0" fontId="76" fillId="0" borderId="0" applyFont="0" applyFill="0" applyBorder="0" applyAlignment="0" applyProtection="0"/>
    <xf numFmtId="203" fontId="321" fillId="0" borderId="0" applyFont="0" applyFill="0" applyBorder="0" applyAlignment="0" applyProtection="0"/>
    <xf numFmtId="0" fontId="318" fillId="0" borderId="0" applyFont="0" applyFill="0" applyBorder="0" applyAlignment="0" applyProtection="0"/>
    <xf numFmtId="0" fontId="322" fillId="0" borderId="0" applyFont="0" applyFill="0" applyBorder="0" applyAlignment="0" applyProtection="0"/>
    <xf numFmtId="0" fontId="76" fillId="0" borderId="0" applyFont="0" applyFill="0" applyBorder="0" applyAlignment="0" applyProtection="0"/>
    <xf numFmtId="0" fontId="319" fillId="0" borderId="0" applyFont="0" applyFill="0" applyBorder="0" applyAlignment="0" applyProtection="0"/>
    <xf numFmtId="0" fontId="318" fillId="0" borderId="0" applyFont="0" applyFill="0" applyBorder="0" applyAlignment="0" applyProtection="0"/>
    <xf numFmtId="0" fontId="31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299" fontId="109" fillId="0" borderId="0" applyFont="0" applyFill="0" applyBorder="0" applyAlignment="0" applyProtection="0"/>
    <xf numFmtId="0" fontId="95" fillId="0" borderId="0" applyFont="0" applyFill="0" applyBorder="0" applyAlignment="0" applyProtection="0"/>
    <xf numFmtId="0" fontId="323" fillId="68" borderId="0" applyNumberFormat="0" applyBorder="0" applyAlignment="0" applyProtection="0"/>
    <xf numFmtId="301" fontId="125" fillId="0" borderId="0" applyFont="0" applyFill="0" applyBorder="0" applyAlignment="0" applyProtection="0"/>
    <xf numFmtId="302" fontId="125" fillId="0" borderId="0" applyFont="0" applyFill="0" applyBorder="0" applyAlignment="0" applyProtection="0"/>
    <xf numFmtId="303" fontId="125" fillId="0" borderId="0" applyFont="0" applyFill="0" applyBorder="0" applyAlignment="0" applyProtection="0"/>
    <xf numFmtId="304" fontId="125" fillId="0" borderId="0" applyFont="0" applyFill="0" applyBorder="0" applyAlignment="0" applyProtection="0"/>
    <xf numFmtId="257" fontId="7" fillId="0" borderId="0" applyFont="0" applyFill="0" applyBorder="0" applyAlignment="0" applyProtection="0"/>
    <xf numFmtId="258" fontId="7" fillId="0" borderId="0" applyFont="0" applyFill="0" applyBorder="0" applyAlignment="0" applyProtection="0"/>
    <xf numFmtId="305" fontId="7" fillId="0" borderId="0" applyFont="0" applyFill="0" applyBorder="0" applyAlignment="0" applyProtection="0"/>
    <xf numFmtId="306" fontId="7" fillId="0" borderId="0" applyFont="0" applyFill="0" applyBorder="0" applyAlignment="0" applyProtection="0"/>
    <xf numFmtId="249" fontId="7" fillId="0" borderId="0" applyFont="0" applyFill="0" applyBorder="0" applyAlignment="0" applyProtection="0"/>
    <xf numFmtId="240" fontId="8" fillId="0" borderId="0" applyFont="0" applyFill="0" applyBorder="0" applyAlignment="0" applyProtection="0"/>
    <xf numFmtId="250" fontId="8" fillId="0" borderId="0" applyFont="0" applyFill="0" applyBorder="0" applyAlignment="0" applyProtection="0"/>
    <xf numFmtId="201" fontId="8" fillId="0" borderId="0" applyFont="0" applyFill="0" applyBorder="0" applyAlignment="0" applyProtection="0"/>
    <xf numFmtId="307" fontId="7" fillId="0" borderId="0" applyFont="0" applyFill="0" applyBorder="0" applyAlignment="0" applyProtection="0">
      <alignment horizontal="right"/>
    </xf>
    <xf numFmtId="308" fontId="7" fillId="0" borderId="0" applyFont="0" applyFill="0" applyBorder="0" applyAlignment="0" applyProtection="0"/>
    <xf numFmtId="0" fontId="324" fillId="0" borderId="0" applyNumberFormat="0" applyFill="0" applyBorder="0" applyAlignment="0" applyProtection="0"/>
    <xf numFmtId="0" fontId="325" fillId="0" borderId="7" applyNumberFormat="0" applyFill="0" applyAlignment="0" applyProtection="0"/>
    <xf numFmtId="309" fontId="7" fillId="0" borderId="0" applyFont="0" applyFill="0" applyBorder="0" applyAlignment="0" applyProtection="0"/>
    <xf numFmtId="0" fontId="91" fillId="0" borderId="0"/>
    <xf numFmtId="0" fontId="326" fillId="0" borderId="0"/>
    <xf numFmtId="0" fontId="327" fillId="0" borderId="0"/>
    <xf numFmtId="0" fontId="113" fillId="0" borderId="0"/>
    <xf numFmtId="0" fontId="109" fillId="0" borderId="0"/>
    <xf numFmtId="37" fontId="76" fillId="0" borderId="0"/>
    <xf numFmtId="0" fontId="91" fillId="0" borderId="0"/>
    <xf numFmtId="0" fontId="109" fillId="0" borderId="0"/>
    <xf numFmtId="0" fontId="76" fillId="0" borderId="0"/>
    <xf numFmtId="0" fontId="109" fillId="0" borderId="0"/>
    <xf numFmtId="0" fontId="76" fillId="0" borderId="0"/>
    <xf numFmtId="0" fontId="109" fillId="0" borderId="0"/>
    <xf numFmtId="0" fontId="76" fillId="0" borderId="0"/>
    <xf numFmtId="0" fontId="8" fillId="0" borderId="0"/>
    <xf numFmtId="37" fontId="328" fillId="0" borderId="0"/>
    <xf numFmtId="0" fontId="8" fillId="0" borderId="0"/>
    <xf numFmtId="37" fontId="328" fillId="0" borderId="0"/>
    <xf numFmtId="37" fontId="328" fillId="0" borderId="0"/>
    <xf numFmtId="0" fontId="8" fillId="0" borderId="0"/>
    <xf numFmtId="0" fontId="8" fillId="0" borderId="0"/>
    <xf numFmtId="0" fontId="76" fillId="0" borderId="0"/>
    <xf numFmtId="0" fontId="8" fillId="0" borderId="0"/>
    <xf numFmtId="0" fontId="8" fillId="0" borderId="0"/>
    <xf numFmtId="0" fontId="109" fillId="0" borderId="0"/>
    <xf numFmtId="0" fontId="76" fillId="0" borderId="0"/>
    <xf numFmtId="0" fontId="113" fillId="0" borderId="0"/>
    <xf numFmtId="0" fontId="80" fillId="0" borderId="0"/>
    <xf numFmtId="0" fontId="108" fillId="0" borderId="0"/>
    <xf numFmtId="0" fontId="116" fillId="0" borderId="0"/>
    <xf numFmtId="0" fontId="76" fillId="0" borderId="0"/>
    <xf numFmtId="0" fontId="76" fillId="0" borderId="0"/>
    <xf numFmtId="0" fontId="329" fillId="87" borderId="118" applyNumberFormat="0" applyAlignment="0" applyProtection="0"/>
    <xf numFmtId="1" fontId="330" fillId="0" borderId="0"/>
    <xf numFmtId="0" fontId="331" fillId="90" borderId="119" applyNumberFormat="0" applyAlignment="0" applyProtection="0"/>
    <xf numFmtId="0" fontId="332" fillId="0" borderId="0" applyNumberFormat="0" applyFill="0" applyBorder="0" applyAlignment="0" applyProtection="0">
      <alignment vertical="top"/>
      <protection locked="0"/>
    </xf>
    <xf numFmtId="183" fontId="125" fillId="0" borderId="0" applyFont="0" applyFill="0" applyBorder="0" applyAlignment="0" applyProtection="0"/>
    <xf numFmtId="39" fontId="125" fillId="0" borderId="0" applyFont="0" applyFill="0" applyBorder="0" applyAlignment="0" applyProtection="0"/>
    <xf numFmtId="310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7" fillId="0" borderId="0">
      <protection locked="0"/>
    </xf>
    <xf numFmtId="0" fontId="100" fillId="0" borderId="0" applyFont="0" applyFill="0" applyBorder="0" applyAlignment="0" applyProtection="0"/>
    <xf numFmtId="311" fontId="7" fillId="0" borderId="0" applyFont="0" applyFill="0" applyBorder="0" applyAlignment="0" applyProtection="0"/>
    <xf numFmtId="312" fontId="7" fillId="0" borderId="0" applyFont="0" applyFill="0" applyBorder="0" applyAlignment="0" applyProtection="0"/>
    <xf numFmtId="255" fontId="7" fillId="0" borderId="0" applyFont="0" applyFill="0" applyBorder="0" applyAlignment="0" applyProtection="0"/>
    <xf numFmtId="180" fontId="7" fillId="0" borderId="0"/>
    <xf numFmtId="0" fontId="7" fillId="0" borderId="0">
      <protection locked="0"/>
    </xf>
    <xf numFmtId="0" fontId="41" fillId="0" borderId="0" applyFont="0" applyFill="0" applyBorder="0" applyAlignment="0" applyProtection="0"/>
    <xf numFmtId="187" fontId="7" fillId="0" borderId="0" applyFont="0" applyFill="0" applyBorder="0" applyAlignment="0" applyProtection="0"/>
    <xf numFmtId="281" fontId="7" fillId="0" borderId="0" applyFont="0" applyFill="0" applyBorder="0" applyAlignment="0" applyProtection="0"/>
    <xf numFmtId="313" fontId="7" fillId="0" borderId="0" applyFont="0" applyFill="0" applyBorder="0" applyAlignment="0" applyProtection="0"/>
    <xf numFmtId="220" fontId="7" fillId="0" borderId="0" applyFont="0" applyFill="0" applyBorder="0" applyAlignment="0" applyProtection="0"/>
    <xf numFmtId="314" fontId="7" fillId="0" borderId="0" applyFont="0" applyFill="0" applyBorder="0" applyAlignment="0" applyProtection="0"/>
    <xf numFmtId="0" fontId="13" fillId="0" borderId="0" applyFill="0" applyBorder="0" applyAlignment="0" applyProtection="0"/>
    <xf numFmtId="0" fontId="333" fillId="0" borderId="0"/>
    <xf numFmtId="315" fontId="8" fillId="0" borderId="0" applyFont="0" applyFill="0" applyBorder="0" applyAlignment="0" applyProtection="0"/>
    <xf numFmtId="316" fontId="8" fillId="0" borderId="0" applyFont="0" applyFill="0" applyBorder="0" applyAlignment="0" applyProtection="0"/>
    <xf numFmtId="317" fontId="8" fillId="0" borderId="0" applyFont="0" applyFill="0" applyBorder="0" applyAlignment="0" applyProtection="0"/>
    <xf numFmtId="318" fontId="8" fillId="0" borderId="0" applyFont="0" applyFill="0" applyBorder="0" applyAlignment="0" applyProtection="0"/>
    <xf numFmtId="319" fontId="8" fillId="0" borderId="0" applyFont="0" applyFill="0" applyBorder="0" applyAlignment="0" applyProtection="0"/>
    <xf numFmtId="319" fontId="8" fillId="0" borderId="0" applyFont="0" applyFill="0" applyBorder="0" applyAlignment="0" applyProtection="0"/>
    <xf numFmtId="320" fontId="8" fillId="0" borderId="0" applyFont="0" applyFill="0" applyBorder="0" applyAlignment="0" applyProtection="0"/>
    <xf numFmtId="4" fontId="93" fillId="0" borderId="0" applyFont="0" applyFill="0" applyBorder="0" applyAlignment="0" applyProtection="0"/>
    <xf numFmtId="38" fontId="125" fillId="0" borderId="0" applyFont="0" applyBorder="0" applyAlignment="0">
      <alignment vertical="center"/>
    </xf>
    <xf numFmtId="0" fontId="334" fillId="0" borderId="0" applyFont="0" applyFill="0" applyBorder="0" applyAlignment="0" applyProtection="0"/>
    <xf numFmtId="297" fontId="76" fillId="0" borderId="0" applyFont="0" applyFill="0" applyBorder="0" applyAlignment="0" applyProtection="0"/>
    <xf numFmtId="0" fontId="335" fillId="0" borderId="0" applyNumberFormat="0" applyFill="0" applyBorder="0" applyAlignment="0" applyProtection="0"/>
    <xf numFmtId="0" fontId="99" fillId="0" borderId="0">
      <protection locked="0"/>
    </xf>
    <xf numFmtId="0" fontId="336" fillId="0" borderId="0">
      <protection locked="0"/>
    </xf>
    <xf numFmtId="0" fontId="99" fillId="0" borderId="0">
      <protection locked="0"/>
    </xf>
    <xf numFmtId="0" fontId="97" fillId="0" borderId="0">
      <protection locked="0"/>
    </xf>
    <xf numFmtId="0" fontId="99" fillId="0" borderId="0">
      <protection locked="0"/>
    </xf>
    <xf numFmtId="0" fontId="99" fillId="0" borderId="0">
      <protection locked="0"/>
    </xf>
    <xf numFmtId="0" fontId="99" fillId="0" borderId="0">
      <protection locked="0"/>
    </xf>
    <xf numFmtId="0" fontId="337" fillId="0" borderId="0" applyNumberFormat="0" applyFill="0" applyBorder="0" applyAlignment="0" applyProtection="0">
      <alignment vertical="top"/>
      <protection locked="0"/>
    </xf>
    <xf numFmtId="319" fontId="8" fillId="0" borderId="0" applyFont="0" applyFill="0" applyBorder="0" applyAlignment="0" applyProtection="0"/>
    <xf numFmtId="319" fontId="8" fillId="0" borderId="0" applyFont="0" applyFill="0" applyBorder="0" applyAlignment="0" applyProtection="0"/>
    <xf numFmtId="319" fontId="8" fillId="0" borderId="0" applyFont="0" applyFill="0" applyBorder="0" applyAlignment="0" applyProtection="0"/>
    <xf numFmtId="243" fontId="7" fillId="0" borderId="0" applyFont="0" applyFill="0" applyBorder="0" applyAlignment="0" applyProtection="0"/>
    <xf numFmtId="321" fontId="7" fillId="0" borderId="0" applyFont="0" applyFill="0" applyBorder="0" applyAlignment="0" applyProtection="0"/>
    <xf numFmtId="322" fontId="7" fillId="0" borderId="0" applyFont="0" applyFill="0" applyBorder="0" applyAlignment="0" applyProtection="0"/>
    <xf numFmtId="0" fontId="338" fillId="69" borderId="0" applyNumberFormat="0" applyBorder="0" applyAlignment="0" applyProtection="0"/>
    <xf numFmtId="0" fontId="339" fillId="0" borderId="0"/>
    <xf numFmtId="0" fontId="340" fillId="0" borderId="131" applyNumberFormat="0" applyFill="0" applyAlignment="0" applyProtection="0"/>
    <xf numFmtId="0" fontId="340" fillId="0" borderId="0" applyNumberFormat="0" applyFill="0" applyBorder="0" applyAlignment="0" applyProtection="0"/>
    <xf numFmtId="0" fontId="341" fillId="0" borderId="0"/>
    <xf numFmtId="14" fontId="62" fillId="5" borderId="2">
      <alignment horizontal="center" vertical="center" wrapText="1"/>
    </xf>
    <xf numFmtId="323" fontId="7" fillId="0" borderId="0" applyFont="0" applyFill="0" applyBorder="0" applyAlignment="0" applyProtection="0"/>
    <xf numFmtId="0" fontId="342" fillId="73" borderId="0" applyNumberFormat="0" applyFont="0" applyBorder="0" applyAlignment="0">
      <protection locked="0"/>
    </xf>
    <xf numFmtId="217" fontId="41" fillId="0" borderId="0">
      <alignment vertical="center"/>
    </xf>
    <xf numFmtId="43" fontId="8" fillId="0" borderId="0" applyFont="0" applyFill="0" applyBorder="0" applyAlignment="0" applyProtection="0"/>
    <xf numFmtId="0" fontId="343" fillId="0" borderId="121" applyNumberFormat="0" applyFill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38" fontId="125" fillId="0" borderId="0"/>
    <xf numFmtId="38" fontId="344" fillId="1" borderId="7"/>
    <xf numFmtId="324" fontId="8" fillId="0" borderId="0" applyFont="0" applyFill="0" applyBorder="0" applyAlignment="0" applyProtection="0"/>
    <xf numFmtId="325" fontId="8" fillId="0" borderId="0" applyFont="0" applyFill="0" applyBorder="0" applyAlignment="0" applyProtection="0"/>
    <xf numFmtId="326" fontId="8" fillId="0" borderId="0" applyFont="0" applyFill="0" applyBorder="0" applyAlignment="0" applyProtection="0"/>
    <xf numFmtId="327" fontId="8" fillId="0" borderId="0" applyFont="0" applyFill="0" applyBorder="0" applyAlignment="0" applyProtection="0"/>
    <xf numFmtId="328" fontId="8" fillId="0" borderId="0" applyFont="0" applyFill="0" applyBorder="0" applyAlignment="0" applyProtection="0"/>
    <xf numFmtId="329" fontId="8" fillId="0" borderId="0" applyFont="0" applyFill="0" applyBorder="0" applyAlignment="0" applyProtection="0"/>
    <xf numFmtId="0" fontId="345" fillId="89" borderId="0" applyNumberFormat="0" applyBorder="0" applyAlignment="0" applyProtection="0"/>
    <xf numFmtId="37" fontId="346" fillId="0" borderId="3"/>
    <xf numFmtId="0" fontId="302" fillId="0" borderId="0"/>
    <xf numFmtId="0" fontId="302" fillId="0" borderId="0"/>
    <xf numFmtId="0" fontId="302" fillId="0" borderId="0"/>
    <xf numFmtId="0" fontId="302" fillId="0" borderId="0"/>
    <xf numFmtId="0" fontId="302" fillId="0" borderId="0"/>
    <xf numFmtId="0" fontId="302" fillId="0" borderId="0"/>
    <xf numFmtId="0" fontId="302" fillId="0" borderId="0"/>
    <xf numFmtId="0" fontId="8" fillId="0" borderId="0"/>
    <xf numFmtId="0" fontId="302" fillId="0" borderId="0"/>
    <xf numFmtId="0" fontId="302" fillId="0" borderId="0"/>
    <xf numFmtId="0" fontId="302" fillId="0" borderId="0"/>
    <xf numFmtId="0" fontId="302" fillId="0" borderId="0"/>
    <xf numFmtId="0" fontId="302" fillId="0" borderId="0"/>
    <xf numFmtId="0" fontId="302" fillId="0" borderId="0"/>
    <xf numFmtId="330" fontId="7" fillId="0" borderId="0"/>
    <xf numFmtId="0" fontId="347" fillId="0" borderId="0"/>
    <xf numFmtId="0" fontId="8" fillId="0" borderId="0"/>
    <xf numFmtId="0" fontId="302" fillId="88" borderId="122" applyNumberFormat="0" applyFont="0" applyAlignment="0" applyProtection="0"/>
    <xf numFmtId="256" fontId="13" fillId="0" borderId="0" applyFont="0" applyFill="0" applyBorder="0" applyAlignment="0" applyProtection="0"/>
    <xf numFmtId="0" fontId="8" fillId="0" borderId="0"/>
    <xf numFmtId="1" fontId="8" fillId="0" borderId="0" applyFont="0" applyFill="0" applyBorder="0" applyAlignment="0" applyProtection="0"/>
    <xf numFmtId="0" fontId="348" fillId="87" borderId="123" applyNumberFormat="0" applyAlignment="0" applyProtection="0"/>
    <xf numFmtId="331" fontId="125" fillId="0" borderId="0" applyFont="0" applyFill="0" applyBorder="0" applyAlignment="0" applyProtection="0"/>
    <xf numFmtId="245" fontId="7" fillId="0" borderId="0" applyFont="0" applyFill="0" applyBorder="0" applyAlignment="0" applyProtection="0"/>
    <xf numFmtId="0" fontId="7" fillId="0" borderId="0">
      <protection locked="0"/>
    </xf>
    <xf numFmtId="0" fontId="349" fillId="0" borderId="0" applyNumberFormat="0" applyFill="0" applyBorder="0" applyAlignment="0" applyProtection="0"/>
    <xf numFmtId="0" fontId="85" fillId="0" borderId="0" applyNumberFormat="0" applyFont="0" applyFill="0" applyBorder="0" applyAlignment="0" applyProtection="0">
      <alignment horizontal="left"/>
    </xf>
    <xf numFmtId="15" fontId="85" fillId="0" borderId="0" applyFont="0" applyFill="0" applyBorder="0" applyAlignment="0" applyProtection="0"/>
    <xf numFmtId="37" fontId="105" fillId="0" borderId="0"/>
    <xf numFmtId="38" fontId="125" fillId="0" borderId="0" applyFont="0" applyBorder="0" applyAlignment="0">
      <alignment vertical="center"/>
    </xf>
    <xf numFmtId="332" fontId="8" fillId="0" borderId="0" applyFont="0" applyFill="0" applyBorder="0" applyAlignment="0" applyProtection="0"/>
    <xf numFmtId="333" fontId="8" fillId="0" borderId="0" applyFont="0" applyFill="0" applyBorder="0" applyAlignment="0" applyProtection="0"/>
    <xf numFmtId="0" fontId="8" fillId="0" borderId="0"/>
    <xf numFmtId="334" fontId="8" fillId="0" borderId="0" applyFont="0" applyFill="0" applyBorder="0" applyAlignment="0" applyProtection="0"/>
    <xf numFmtId="335" fontId="8" fillId="0" borderId="0" applyFont="0" applyFill="0" applyBorder="0" applyAlignment="0" applyProtection="0"/>
    <xf numFmtId="211" fontId="7" fillId="0" borderId="0" applyFont="0" applyFill="0" applyBorder="0" applyAlignment="0" applyProtection="0"/>
    <xf numFmtId="270" fontId="7" fillId="0" borderId="0" applyFont="0" applyFill="0" applyBorder="0" applyAlignment="0" applyProtection="0"/>
    <xf numFmtId="199" fontId="7" fillId="0" borderId="0" applyFont="0" applyFill="0" applyBorder="0" applyAlignment="0" applyProtection="0"/>
    <xf numFmtId="0" fontId="76" fillId="0" borderId="0"/>
    <xf numFmtId="336" fontId="8" fillId="0" borderId="0" applyFont="0" applyFill="0" applyBorder="0" applyAlignment="0" applyProtection="0"/>
    <xf numFmtId="337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0" fontId="350" fillId="0" borderId="0" applyNumberFormat="0" applyFill="0" applyBorder="0" applyAlignment="0" applyProtection="0"/>
    <xf numFmtId="0" fontId="351" fillId="0" borderId="0" applyFill="0" applyBorder="0" applyProtection="0">
      <alignment horizontal="centerContinuous" vertical="center"/>
    </xf>
    <xf numFmtId="0" fontId="95" fillId="4" borderId="0" applyFill="0" applyBorder="0" applyProtection="0">
      <alignment horizontal="center" vertical="center"/>
    </xf>
    <xf numFmtId="3" fontId="352" fillId="0" borderId="0" applyNumberFormat="0" applyAlignment="0" applyProtection="0">
      <alignment horizontal="left"/>
    </xf>
    <xf numFmtId="338" fontId="7" fillId="0" borderId="0" applyFont="0" applyFill="0" applyBorder="0" applyAlignment="0" applyProtection="0"/>
    <xf numFmtId="0" fontId="8" fillId="0" borderId="0" applyFont="0" applyFill="0" applyBorder="0" applyAlignment="0" applyProtection="0"/>
    <xf numFmtId="9" fontId="282" fillId="0" borderId="0" applyNumberFormat="0" applyFill="0" applyBorder="0" applyAlignment="0">
      <protection locked="0"/>
    </xf>
    <xf numFmtId="230" fontId="8" fillId="0" borderId="0" applyFont="0" applyFill="0" applyBorder="0" applyAlignment="0" applyProtection="0"/>
    <xf numFmtId="234" fontId="8" fillId="0" borderId="0" applyFont="0" applyFill="0" applyBorder="0" applyAlignment="0" applyProtection="0"/>
    <xf numFmtId="0" fontId="62" fillId="2" borderId="0">
      <alignment horizontal="center"/>
    </xf>
    <xf numFmtId="339" fontId="93" fillId="0" borderId="0" applyFont="0" applyFill="0" applyBorder="0" applyAlignment="0" applyProtection="0"/>
    <xf numFmtId="0" fontId="353" fillId="0" borderId="0" applyNumberFormat="0" applyFill="0" applyBorder="0" applyAlignment="0" applyProtection="0"/>
    <xf numFmtId="0" fontId="7" fillId="0" borderId="0"/>
    <xf numFmtId="0" fontId="227" fillId="0" borderId="0"/>
    <xf numFmtId="245" fontId="162" fillId="0" borderId="0">
      <alignment vertical="center"/>
    </xf>
    <xf numFmtId="0" fontId="227" fillId="0" borderId="0"/>
    <xf numFmtId="0" fontId="162" fillId="0" borderId="0">
      <alignment vertical="center"/>
    </xf>
    <xf numFmtId="0" fontId="84" fillId="0" borderId="0" applyNumberFormat="0" applyFill="0" applyBorder="0" applyAlignment="0" applyProtection="0"/>
    <xf numFmtId="0" fontId="7" fillId="0" borderId="0" applyNumberFormat="0" applyFont="0" applyFill="0" applyBorder="0" applyAlignment="0" applyProtection="0"/>
    <xf numFmtId="0" fontId="41" fillId="0" borderId="0"/>
    <xf numFmtId="0" fontId="41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93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3" fillId="0" borderId="0"/>
    <xf numFmtId="0" fontId="93" fillId="0" borderId="0"/>
    <xf numFmtId="0" fontId="95" fillId="0" borderId="2">
      <alignment vertical="center"/>
    </xf>
    <xf numFmtId="0" fontId="85" fillId="0" borderId="0"/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80" fillId="0" borderId="0"/>
    <xf numFmtId="0" fontId="7" fillId="0" borderId="0" applyFill="0" applyBorder="0" applyAlignment="0"/>
    <xf numFmtId="0" fontId="81" fillId="0" borderId="0"/>
    <xf numFmtId="0" fontId="117" fillId="0" borderId="0" applyNumberFormat="0" applyAlignment="0">
      <alignment horizontal="left"/>
    </xf>
    <xf numFmtId="0" fontId="119" fillId="0" borderId="0" applyNumberFormat="0" applyAlignment="0">
      <alignment horizontal="left"/>
    </xf>
    <xf numFmtId="0" fontId="82" fillId="0" borderId="0">
      <alignment horizontal="left"/>
    </xf>
    <xf numFmtId="0" fontId="18" fillId="0" borderId="4" applyNumberFormat="0" applyAlignment="0" applyProtection="0">
      <alignment horizontal="left" vertical="center"/>
    </xf>
    <xf numFmtId="0" fontId="120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21" fillId="0" borderId="6" applyNumberFormat="0" applyFill="0" applyBorder="0" applyAlignment="0" applyProtection="0">
      <alignment horizontal="left"/>
    </xf>
    <xf numFmtId="0" fontId="122" fillId="0" borderId="0" applyNumberFormat="0" applyFill="0" applyBorder="0" applyAlignment="0" applyProtection="0">
      <alignment vertical="top"/>
      <protection locked="0"/>
    </xf>
    <xf numFmtId="0" fontId="123" fillId="6" borderId="7" applyNumberFormat="0" applyFont="0" applyBorder="0" applyAlignment="0">
      <alignment horizontal="center"/>
      <protection locked="0"/>
    </xf>
    <xf numFmtId="0" fontId="124" fillId="0" borderId="0" applyNumberFormat="0" applyFill="0" applyBorder="0" applyAlignment="0">
      <protection locked="0"/>
    </xf>
    <xf numFmtId="0" fontId="125" fillId="0" borderId="0" applyNumberFormat="0" applyFont="0" applyFill="0" applyBorder="0" applyProtection="0">
      <alignment horizontal="left" vertical="center"/>
    </xf>
    <xf numFmtId="0" fontId="83" fillId="0" borderId="2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1" fillId="4" borderId="0">
      <alignment horizontal="right"/>
    </xf>
    <xf numFmtId="0" fontId="132" fillId="4" borderId="9"/>
    <xf numFmtId="0" fontId="132" fillId="0" borderId="0" applyBorder="0">
      <alignment horizontal="centerContinuous"/>
    </xf>
    <xf numFmtId="0" fontId="133" fillId="0" borderId="0" applyBorder="0">
      <alignment horizontal="centerContinuous"/>
    </xf>
    <xf numFmtId="0" fontId="134" fillId="4" borderId="0"/>
    <xf numFmtId="0" fontId="135" fillId="4" borderId="2"/>
    <xf numFmtId="0" fontId="83" fillId="0" borderId="0"/>
    <xf numFmtId="0" fontId="59" fillId="0" borderId="0" applyFill="0" applyBorder="0" applyProtection="0">
      <alignment horizontal="left" vertical="top"/>
    </xf>
    <xf numFmtId="0" fontId="12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10" fillId="0" borderId="0" applyNumberFormat="0" applyFont="0" applyFill="0" applyBorder="0" applyProtection="0">
      <alignment horizontal="center" vertical="center" wrapText="1"/>
    </xf>
    <xf numFmtId="0" fontId="98" fillId="0" borderId="0"/>
    <xf numFmtId="0" fontId="41" fillId="0" borderId="0" applyBorder="0"/>
    <xf numFmtId="0" fontId="8" fillId="0" borderId="0"/>
    <xf numFmtId="0" fontId="103" fillId="0" borderId="12"/>
    <xf numFmtId="0" fontId="41" fillId="0" borderId="0"/>
    <xf numFmtId="0" fontId="162" fillId="0" borderId="0">
      <alignment vertical="center"/>
    </xf>
    <xf numFmtId="0" fontId="8" fillId="0" borderId="0"/>
    <xf numFmtId="0" fontId="106" fillId="0" borderId="0" applyFont="0" applyFill="0" applyBorder="0" applyAlignment="0" applyProtection="0"/>
    <xf numFmtId="0" fontId="106" fillId="0" borderId="0" applyFont="0" applyFill="0" applyBorder="0" applyAlignment="0" applyProtection="0"/>
    <xf numFmtId="269" fontId="227" fillId="0" borderId="0" applyFont="0" applyFill="0" applyBorder="0" applyAlignment="0" applyProtection="0"/>
    <xf numFmtId="0" fontId="97" fillId="0" borderId="0">
      <protection locked="0"/>
    </xf>
    <xf numFmtId="0" fontId="97" fillId="0" borderId="0">
      <protection locked="0"/>
    </xf>
    <xf numFmtId="0" fontId="99" fillId="0" borderId="0">
      <protection locked="0"/>
    </xf>
    <xf numFmtId="0" fontId="99" fillId="0" borderId="0">
      <protection locked="0"/>
    </xf>
    <xf numFmtId="0" fontId="99" fillId="0" borderId="15">
      <protection locked="0"/>
    </xf>
    <xf numFmtId="0" fontId="125" fillId="0" borderId="9" applyFont="0" applyFill="0" applyBorder="0" applyAlignment="0" applyProtection="0">
      <alignment horizontal="right"/>
    </xf>
    <xf numFmtId="0" fontId="125" fillId="0" borderId="9" applyFont="0" applyFill="0" applyBorder="0" applyAlignment="0" applyProtection="0">
      <alignment horizontal="right"/>
    </xf>
    <xf numFmtId="0" fontId="125" fillId="0" borderId="9" applyFont="0" applyFill="0" applyBorder="0" applyAlignment="0" applyProtection="0">
      <alignment horizontal="right"/>
    </xf>
    <xf numFmtId="0" fontId="125" fillId="0" borderId="9" applyFont="0" applyFill="0" applyBorder="0" applyAlignment="0" applyProtection="0">
      <alignment horizontal="right"/>
    </xf>
    <xf numFmtId="269" fontId="5" fillId="0" borderId="0" applyFont="0" applyFill="0" applyBorder="0" applyAlignment="0" applyProtection="0">
      <alignment vertical="center"/>
    </xf>
    <xf numFmtId="256" fontId="8" fillId="0" borderId="0" applyFont="0" applyFill="0" applyBorder="0" applyAlignment="0" applyProtection="0"/>
    <xf numFmtId="269" fontId="162" fillId="0" borderId="0" applyFont="0" applyFill="0" applyBorder="0" applyAlignment="0" applyProtection="0">
      <alignment vertical="center"/>
    </xf>
    <xf numFmtId="256" fontId="8" fillId="0" borderId="0" applyFont="0" applyFill="0" applyBorder="0" applyAlignment="0" applyProtection="0"/>
    <xf numFmtId="269" fontId="7" fillId="0" borderId="0" applyFont="0" applyFill="0" applyBorder="0" applyAlignment="0" applyProtection="0"/>
    <xf numFmtId="269" fontId="7" fillId="0" borderId="0" applyFont="0" applyFill="0" applyBorder="0" applyAlignment="0" applyProtection="0"/>
    <xf numFmtId="269" fontId="7" fillId="0" borderId="0" applyFont="0" applyFill="0" applyBorder="0" applyAlignment="0" applyProtection="0"/>
    <xf numFmtId="269" fontId="7" fillId="0" borderId="0" applyFont="0" applyFill="0" applyBorder="0" applyAlignment="0" applyProtection="0"/>
    <xf numFmtId="269" fontId="162" fillId="0" borderId="0" applyFont="0" applyFill="0" applyBorder="0" applyAlignment="0" applyProtection="0"/>
    <xf numFmtId="269" fontId="283" fillId="0" borderId="0" applyFont="0" applyFill="0" applyBorder="0" applyAlignment="0" applyProtection="0">
      <alignment vertical="center"/>
    </xf>
    <xf numFmtId="269" fontId="7" fillId="0" borderId="0" applyFont="0" applyFill="0" applyBorder="0" applyAlignment="0" applyProtection="0"/>
    <xf numFmtId="269" fontId="7" fillId="0" borderId="0" applyFont="0" applyFill="0" applyBorder="0" applyAlignment="0" applyProtection="0">
      <alignment vertical="center"/>
    </xf>
    <xf numFmtId="269" fontId="15" fillId="0" borderId="0" applyFont="0" applyFill="0" applyBorder="0" applyAlignment="0" applyProtection="0"/>
    <xf numFmtId="256" fontId="8" fillId="0" borderId="0" applyFont="0" applyFill="0" applyBorder="0" applyAlignment="0" applyProtection="0"/>
    <xf numFmtId="256" fontId="8" fillId="0" borderId="0" applyFont="0" applyFill="0" applyBorder="0" applyAlignment="0" applyProtection="0"/>
    <xf numFmtId="256" fontId="8" fillId="0" borderId="0" applyFont="0" applyFill="0" applyBorder="0" applyAlignment="0" applyProtection="0"/>
    <xf numFmtId="256" fontId="8" fillId="0" borderId="0" applyFont="0" applyFill="0" applyBorder="0" applyAlignment="0" applyProtection="0"/>
    <xf numFmtId="269" fontId="50" fillId="0" borderId="3" applyAlignment="0">
      <alignment horizontal="center" vertical="center"/>
      <protection locked="0"/>
    </xf>
    <xf numFmtId="269" fontId="7" fillId="0" borderId="0" applyFont="0" applyFill="0" applyBorder="0" applyAlignment="0" applyProtection="0"/>
    <xf numFmtId="340" fontId="7" fillId="0" borderId="0" applyFont="0" applyFill="0" applyBorder="0" applyAlignment="0" applyProtection="0"/>
    <xf numFmtId="37" fontId="8" fillId="0" borderId="0"/>
    <xf numFmtId="256" fontId="8" fillId="0" borderId="0" applyFont="0" applyFill="0" applyBorder="0" applyAlignment="0" applyProtection="0"/>
    <xf numFmtId="256" fontId="8" fillId="0" borderId="0" applyFont="0" applyFill="0" applyBorder="0" applyAlignment="0" applyProtection="0"/>
    <xf numFmtId="256" fontId="8" fillId="0" borderId="0" applyFont="0" applyFill="0" applyBorder="0" applyAlignment="0" applyProtection="0"/>
    <xf numFmtId="256" fontId="8" fillId="0" borderId="0" applyFont="0" applyFill="0" applyBorder="0" applyAlignment="0" applyProtection="0"/>
    <xf numFmtId="9" fontId="162" fillId="0" borderId="0" applyFont="0" applyFill="0" applyBorder="0" applyAlignment="0" applyProtection="0">
      <alignment vertical="center"/>
    </xf>
    <xf numFmtId="297" fontId="76" fillId="0" borderId="0" applyFont="0" applyFill="0" applyBorder="0" applyAlignment="0" applyProtection="0"/>
    <xf numFmtId="298" fontId="108" fillId="0" borderId="0" applyFont="0" applyFill="0" applyBorder="0" applyAlignment="0" applyProtection="0"/>
    <xf numFmtId="9" fontId="162" fillId="0" borderId="0" applyFont="0" applyFill="0" applyBorder="0" applyAlignment="0" applyProtection="0">
      <alignment vertical="center"/>
    </xf>
    <xf numFmtId="0" fontId="303" fillId="83" borderId="0" applyNumberFormat="0" applyBorder="0" applyAlignment="0" applyProtection="0"/>
    <xf numFmtId="245" fontId="18" fillId="0" borderId="5">
      <alignment horizontal="left" vertical="center"/>
    </xf>
    <xf numFmtId="0" fontId="76" fillId="0" borderId="0"/>
    <xf numFmtId="9" fontId="162" fillId="0" borderId="0" applyFont="0" applyFill="0" applyBorder="0" applyAlignment="0" applyProtection="0">
      <alignment vertical="center"/>
    </xf>
    <xf numFmtId="0" fontId="303" fillId="85" borderId="0" applyNumberFormat="0" applyBorder="0" applyAlignment="0" applyProtection="0"/>
    <xf numFmtId="245" fontId="162" fillId="0" borderId="0">
      <alignment vertical="center"/>
    </xf>
    <xf numFmtId="9" fontId="162" fillId="0" borderId="0" applyFont="0" applyFill="0" applyBorder="0" applyAlignment="0" applyProtection="0">
      <alignment vertical="center"/>
    </xf>
    <xf numFmtId="269" fontId="162" fillId="0" borderId="0" applyFont="0" applyFill="0" applyBorder="0" applyAlignment="0" applyProtection="0">
      <alignment vertical="center"/>
    </xf>
    <xf numFmtId="9" fontId="162" fillId="0" borderId="0" applyFont="0" applyFill="0" applyBorder="0" applyAlignment="0" applyProtection="0">
      <alignment vertical="center"/>
    </xf>
    <xf numFmtId="300" fontId="76" fillId="0" borderId="0" applyFont="0" applyFill="0" applyBorder="0" applyAlignment="0" applyProtection="0"/>
    <xf numFmtId="0" fontId="303" fillId="78" borderId="0" applyNumberFormat="0" applyBorder="0" applyAlignment="0" applyProtection="0"/>
    <xf numFmtId="0" fontId="303" fillId="84" borderId="0" applyNumberFormat="0" applyBorder="0" applyAlignment="0" applyProtection="0"/>
    <xf numFmtId="0" fontId="303" fillId="78" borderId="0" applyNumberFormat="0" applyBorder="0" applyAlignment="0" applyProtection="0"/>
    <xf numFmtId="0" fontId="76" fillId="0" borderId="0"/>
    <xf numFmtId="0" fontId="113" fillId="0" borderId="0"/>
    <xf numFmtId="298" fontId="108" fillId="0" borderId="0" applyFont="0" applyFill="0" applyBorder="0" applyAlignment="0" applyProtection="0"/>
    <xf numFmtId="0" fontId="303" fillId="83" borderId="0" applyNumberFormat="0" applyBorder="0" applyAlignment="0" applyProtection="0"/>
    <xf numFmtId="0" fontId="113" fillId="0" borderId="0"/>
    <xf numFmtId="0" fontId="76" fillId="0" borderId="0"/>
    <xf numFmtId="0" fontId="303" fillId="84" borderId="0" applyNumberFormat="0" applyBorder="0" applyAlignment="0" applyProtection="0"/>
    <xf numFmtId="0" fontId="303" fillId="85" borderId="0" applyNumberFormat="0" applyBorder="0" applyAlignment="0" applyProtection="0"/>
    <xf numFmtId="0" fontId="303" fillId="78" borderId="0" applyNumberFormat="0" applyBorder="0" applyAlignment="0" applyProtection="0"/>
    <xf numFmtId="0" fontId="303" fillId="79" borderId="0" applyNumberFormat="0" applyBorder="0" applyAlignment="0" applyProtection="0"/>
    <xf numFmtId="0" fontId="303" fillId="86" borderId="0" applyNumberFormat="0" applyBorder="0" applyAlignment="0" applyProtection="0"/>
    <xf numFmtId="0" fontId="303" fillId="78" borderId="0" applyNumberFormat="0" applyBorder="0" applyAlignment="0" applyProtection="0"/>
    <xf numFmtId="298" fontId="108" fillId="0" borderId="0" applyFont="0" applyFill="0" applyBorder="0" applyAlignment="0" applyProtection="0"/>
    <xf numFmtId="0" fontId="303" fillId="85" borderId="0" applyNumberFormat="0" applyBorder="0" applyAlignment="0" applyProtection="0"/>
    <xf numFmtId="0" fontId="303" fillId="86" borderId="0" applyNumberFormat="0" applyBorder="0" applyAlignment="0" applyProtection="0"/>
    <xf numFmtId="0" fontId="303" fillId="83" borderId="0" applyNumberFormat="0" applyBorder="0" applyAlignment="0" applyProtection="0"/>
    <xf numFmtId="0" fontId="113" fillId="0" borderId="0"/>
    <xf numFmtId="9" fontId="162" fillId="0" borderId="0" applyFont="0" applyFill="0" applyBorder="0" applyAlignment="0" applyProtection="0">
      <alignment vertical="center"/>
    </xf>
    <xf numFmtId="0" fontId="76" fillId="0" borderId="0"/>
    <xf numFmtId="0" fontId="76" fillId="0" borderId="0"/>
    <xf numFmtId="0" fontId="303" fillId="79" borderId="0" applyNumberFormat="0" applyBorder="0" applyAlignment="0" applyProtection="0"/>
    <xf numFmtId="0" fontId="303" fillId="79" borderId="0" applyNumberFormat="0" applyBorder="0" applyAlignment="0" applyProtection="0"/>
    <xf numFmtId="0" fontId="303" fillId="83" borderId="0" applyNumberFormat="0" applyBorder="0" applyAlignment="0" applyProtection="0"/>
    <xf numFmtId="0" fontId="303" fillId="85" borderId="0" applyNumberFormat="0" applyBorder="0" applyAlignment="0" applyProtection="0"/>
    <xf numFmtId="0" fontId="303" fillId="86" borderId="0" applyNumberFormat="0" applyBorder="0" applyAlignment="0" applyProtection="0"/>
    <xf numFmtId="0" fontId="303" fillId="78" borderId="0" applyNumberFormat="0" applyBorder="0" applyAlignment="0" applyProtection="0"/>
    <xf numFmtId="0" fontId="303" fillId="85" borderId="0" applyNumberFormat="0" applyBorder="0" applyAlignment="0" applyProtection="0"/>
    <xf numFmtId="0" fontId="303" fillId="84" borderId="0" applyNumberFormat="0" applyBorder="0" applyAlignment="0" applyProtection="0"/>
    <xf numFmtId="0" fontId="303" fillId="83" borderId="0" applyNumberFormat="0" applyBorder="0" applyAlignment="0" applyProtection="0"/>
    <xf numFmtId="0" fontId="303" fillId="83" borderId="0" applyNumberFormat="0" applyBorder="0" applyAlignment="0" applyProtection="0"/>
    <xf numFmtId="0" fontId="303" fillId="84" borderId="0" applyNumberFormat="0" applyBorder="0" applyAlignment="0" applyProtection="0"/>
    <xf numFmtId="0" fontId="303" fillId="85" borderId="0" applyNumberFormat="0" applyBorder="0" applyAlignment="0" applyProtection="0"/>
    <xf numFmtId="0" fontId="303" fillId="78" borderId="0" applyNumberFormat="0" applyBorder="0" applyAlignment="0" applyProtection="0"/>
    <xf numFmtId="0" fontId="303" fillId="79" borderId="0" applyNumberFormat="0" applyBorder="0" applyAlignment="0" applyProtection="0"/>
    <xf numFmtId="0" fontId="303" fillId="86" borderId="0" applyNumberFormat="0" applyBorder="0" applyAlignment="0" applyProtection="0"/>
    <xf numFmtId="298" fontId="108" fillId="0" borderId="0" applyFont="0" applyFill="0" applyBorder="0" applyAlignment="0" applyProtection="0"/>
    <xf numFmtId="0" fontId="303" fillId="83" borderId="0" applyNumberFormat="0" applyBorder="0" applyAlignment="0" applyProtection="0"/>
    <xf numFmtId="0" fontId="76" fillId="0" borderId="0"/>
    <xf numFmtId="0" fontId="113" fillId="0" borderId="0"/>
    <xf numFmtId="0" fontId="303" fillId="78" borderId="0" applyNumberFormat="0" applyBorder="0" applyAlignment="0" applyProtection="0"/>
    <xf numFmtId="0" fontId="303" fillId="79" borderId="0" applyNumberFormat="0" applyBorder="0" applyAlignment="0" applyProtection="0"/>
    <xf numFmtId="9" fontId="162" fillId="0" borderId="0" applyFont="0" applyFill="0" applyBorder="0" applyAlignment="0" applyProtection="0">
      <alignment vertical="center"/>
    </xf>
    <xf numFmtId="297" fontId="76" fillId="0" borderId="0" applyFont="0" applyFill="0" applyBorder="0" applyAlignment="0" applyProtection="0"/>
    <xf numFmtId="0" fontId="113" fillId="0" borderId="0"/>
    <xf numFmtId="0" fontId="303" fillId="83" borderId="0" applyNumberFormat="0" applyBorder="0" applyAlignment="0" applyProtection="0"/>
    <xf numFmtId="9" fontId="162" fillId="0" borderId="0" applyFont="0" applyFill="0" applyBorder="0" applyAlignment="0" applyProtection="0">
      <alignment vertical="center"/>
    </xf>
    <xf numFmtId="0" fontId="303" fillId="79" borderId="0" applyNumberFormat="0" applyBorder="0" applyAlignment="0" applyProtection="0"/>
    <xf numFmtId="0" fontId="303" fillId="84" borderId="0" applyNumberFormat="0" applyBorder="0" applyAlignment="0" applyProtection="0"/>
    <xf numFmtId="297" fontId="76" fillId="0" borderId="0" applyFont="0" applyFill="0" applyBorder="0" applyAlignment="0" applyProtection="0"/>
    <xf numFmtId="0" fontId="303" fillId="84" borderId="0" applyNumberFormat="0" applyBorder="0" applyAlignment="0" applyProtection="0"/>
    <xf numFmtId="0" fontId="303" fillId="85" borderId="0" applyNumberFormat="0" applyBorder="0" applyAlignment="0" applyProtection="0"/>
    <xf numFmtId="0" fontId="113" fillId="0" borderId="0"/>
    <xf numFmtId="0" fontId="303" fillId="84" borderId="0" applyNumberFormat="0" applyBorder="0" applyAlignment="0" applyProtection="0"/>
    <xf numFmtId="245" fontId="7" fillId="0" borderId="0"/>
    <xf numFmtId="245" fontId="8" fillId="0" borderId="0"/>
    <xf numFmtId="245" fontId="227" fillId="0" borderId="0"/>
    <xf numFmtId="0" fontId="162" fillId="0" borderId="0">
      <alignment vertical="center"/>
    </xf>
    <xf numFmtId="43" fontId="8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162" fillId="0" borderId="0" applyFont="0" applyFill="0" applyBorder="0" applyAlignment="0" applyProtection="0"/>
    <xf numFmtId="41" fontId="283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50" fillId="0" borderId="3" applyAlignment="0">
      <alignment horizontal="center" vertical="center"/>
      <protection locked="0"/>
    </xf>
    <xf numFmtId="41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297" fontId="76" fillId="0" borderId="0" applyFont="0" applyFill="0" applyBorder="0" applyAlignment="0" applyProtection="0"/>
    <xf numFmtId="0" fontId="76" fillId="0" borderId="0"/>
    <xf numFmtId="0" fontId="303" fillId="79" borderId="0" applyNumberFormat="0" applyBorder="0" applyAlignment="0" applyProtection="0"/>
    <xf numFmtId="0" fontId="113" fillId="0" borderId="0"/>
    <xf numFmtId="0" fontId="76" fillId="0" borderId="0"/>
    <xf numFmtId="0" fontId="303" fillId="86" borderId="0" applyNumberFormat="0" applyBorder="0" applyAlignment="0" applyProtection="0"/>
    <xf numFmtId="41" fontId="162" fillId="0" borderId="0" applyFont="0" applyFill="0" applyBorder="0" applyAlignment="0" applyProtection="0">
      <alignment vertical="center"/>
    </xf>
    <xf numFmtId="0" fontId="303" fillId="86" borderId="0" applyNumberFormat="0" applyBorder="0" applyAlignment="0" applyProtection="0"/>
    <xf numFmtId="0" fontId="303" fillId="86" borderId="0" applyNumberFormat="0" applyBorder="0" applyAlignment="0" applyProtection="0"/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40" borderId="98" applyNumberFormat="0" applyFon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03" fillId="86" borderId="0" applyNumberFormat="0" applyBorder="0" applyAlignment="0" applyProtection="0"/>
    <xf numFmtId="0" fontId="303" fillId="83" borderId="0" applyNumberFormat="0" applyBorder="0" applyAlignment="0" applyProtection="0"/>
    <xf numFmtId="0" fontId="76" fillId="0" borderId="0"/>
    <xf numFmtId="9" fontId="162" fillId="0" borderId="0" applyFont="0" applyFill="0" applyBorder="0" applyAlignment="0" applyProtection="0">
      <alignment vertical="center"/>
    </xf>
    <xf numFmtId="9" fontId="162" fillId="0" borderId="0" applyFont="0" applyFill="0" applyBorder="0" applyAlignment="0" applyProtection="0">
      <alignment vertical="center"/>
    </xf>
    <xf numFmtId="0" fontId="303" fillId="83" borderId="0" applyNumberFormat="0" applyBorder="0" applyAlignment="0" applyProtection="0"/>
    <xf numFmtId="0" fontId="113" fillId="0" borderId="0"/>
    <xf numFmtId="0" fontId="76" fillId="0" borderId="0"/>
    <xf numFmtId="0" fontId="303" fillId="86" borderId="0" applyNumberFormat="0" applyBorder="0" applyAlignment="0" applyProtection="0"/>
    <xf numFmtId="0" fontId="303" fillId="84" borderId="0" applyNumberFormat="0" applyBorder="0" applyAlignment="0" applyProtection="0"/>
    <xf numFmtId="0" fontId="303" fillId="85" borderId="0" applyNumberFormat="0" applyBorder="0" applyAlignment="0" applyProtection="0"/>
    <xf numFmtId="0" fontId="113" fillId="0" borderId="0"/>
    <xf numFmtId="0" fontId="76" fillId="0" borderId="0"/>
    <xf numFmtId="0" fontId="303" fillId="78" borderId="0" applyNumberFormat="0" applyBorder="0" applyAlignment="0" applyProtection="0"/>
    <xf numFmtId="0" fontId="303" fillId="86" borderId="0" applyNumberFormat="0" applyBorder="0" applyAlignment="0" applyProtection="0"/>
    <xf numFmtId="0" fontId="303" fillId="79" borderId="0" applyNumberFormat="0" applyBorder="0" applyAlignment="0" applyProtection="0"/>
    <xf numFmtId="0" fontId="303" fillId="84" borderId="0" applyNumberFormat="0" applyBorder="0" applyAlignment="0" applyProtection="0"/>
    <xf numFmtId="297" fontId="76" fillId="0" borderId="0" applyFont="0" applyFill="0" applyBorder="0" applyAlignment="0" applyProtection="0"/>
    <xf numFmtId="0" fontId="303" fillId="83" borderId="0" applyNumberFormat="0" applyBorder="0" applyAlignment="0" applyProtection="0"/>
    <xf numFmtId="0" fontId="303" fillId="84" borderId="0" applyNumberFormat="0" applyBorder="0" applyAlignment="0" applyProtection="0"/>
    <xf numFmtId="0" fontId="303" fillId="85" borderId="0" applyNumberFormat="0" applyBorder="0" applyAlignment="0" applyProtection="0"/>
    <xf numFmtId="0" fontId="303" fillId="78" borderId="0" applyNumberFormat="0" applyBorder="0" applyAlignment="0" applyProtection="0"/>
    <xf numFmtId="0" fontId="303" fillId="79" borderId="0" applyNumberFormat="0" applyBorder="0" applyAlignment="0" applyProtection="0"/>
    <xf numFmtId="0" fontId="303" fillId="86" borderId="0" applyNumberFormat="0" applyBorder="0" applyAlignment="0" applyProtection="0"/>
    <xf numFmtId="0" fontId="76" fillId="0" borderId="0"/>
    <xf numFmtId="0" fontId="113" fillId="0" borderId="0"/>
    <xf numFmtId="0" fontId="303" fillId="83" borderId="0" applyNumberFormat="0" applyBorder="0" applyAlignment="0" applyProtection="0"/>
    <xf numFmtId="0" fontId="303" fillId="78" borderId="0" applyNumberFormat="0" applyBorder="0" applyAlignment="0" applyProtection="0"/>
    <xf numFmtId="0" fontId="303" fillId="84" borderId="0" applyNumberFormat="0" applyBorder="0" applyAlignment="0" applyProtection="0"/>
    <xf numFmtId="0" fontId="303" fillId="85" borderId="0" applyNumberFormat="0" applyBorder="0" applyAlignment="0" applyProtection="0"/>
    <xf numFmtId="298" fontId="108" fillId="0" borderId="0" applyFont="0" applyFill="0" applyBorder="0" applyAlignment="0" applyProtection="0"/>
    <xf numFmtId="0" fontId="303" fillId="79" borderId="0" applyNumberFormat="0" applyBorder="0" applyAlignment="0" applyProtection="0"/>
    <xf numFmtId="0" fontId="303" fillId="86" borderId="0" applyNumberFormat="0" applyBorder="0" applyAlignment="0" applyProtection="0"/>
    <xf numFmtId="0" fontId="303" fillId="79" borderId="0" applyNumberFormat="0" applyBorder="0" applyAlignment="0" applyProtection="0"/>
    <xf numFmtId="0" fontId="303" fillId="78" borderId="0" applyNumberFormat="0" applyBorder="0" applyAlignment="0" applyProtection="0"/>
    <xf numFmtId="0" fontId="303" fillId="85" borderId="0" applyNumberFormat="0" applyBorder="0" applyAlignment="0" applyProtection="0"/>
    <xf numFmtId="0" fontId="303" fillId="84" borderId="0" applyNumberFormat="0" applyBorder="0" applyAlignment="0" applyProtection="0"/>
    <xf numFmtId="0" fontId="303" fillId="83" borderId="0" applyNumberFormat="0" applyBorder="0" applyAlignment="0" applyProtection="0"/>
    <xf numFmtId="0" fontId="76" fillId="0" borderId="0"/>
    <xf numFmtId="0" fontId="113" fillId="0" borderId="0"/>
    <xf numFmtId="0" fontId="303" fillId="78" borderId="0" applyNumberFormat="0" applyBorder="0" applyAlignment="0" applyProtection="0"/>
    <xf numFmtId="0" fontId="76" fillId="0" borderId="0"/>
    <xf numFmtId="0" fontId="113" fillId="0" borderId="0"/>
    <xf numFmtId="0" fontId="303" fillId="85" borderId="0" applyNumberFormat="0" applyBorder="0" applyAlignment="0" applyProtection="0"/>
    <xf numFmtId="0" fontId="303" fillId="84" borderId="0" applyNumberFormat="0" applyBorder="0" applyAlignment="0" applyProtection="0"/>
    <xf numFmtId="9" fontId="162" fillId="0" borderId="0" applyFont="0" applyFill="0" applyBorder="0" applyAlignment="0" applyProtection="0">
      <alignment vertical="center"/>
    </xf>
    <xf numFmtId="9" fontId="162" fillId="0" borderId="0" applyFont="0" applyFill="0" applyBorder="0" applyAlignment="0" applyProtection="0">
      <alignment vertical="center"/>
    </xf>
    <xf numFmtId="9" fontId="162" fillId="0" borderId="0" applyFont="0" applyFill="0" applyBorder="0" applyAlignment="0" applyProtection="0">
      <alignment vertical="center"/>
    </xf>
    <xf numFmtId="298" fontId="108" fillId="0" borderId="0" applyFont="0" applyFill="0" applyBorder="0" applyAlignment="0" applyProtection="0"/>
    <xf numFmtId="0" fontId="303" fillId="78" borderId="0" applyNumberFormat="0" applyBorder="0" applyAlignment="0" applyProtection="0"/>
    <xf numFmtId="0" fontId="303" fillId="86" borderId="0" applyNumberFormat="0" applyBorder="0" applyAlignment="0" applyProtection="0"/>
    <xf numFmtId="0" fontId="303" fillId="83" borderId="0" applyNumberFormat="0" applyBorder="0" applyAlignment="0" applyProtection="0"/>
    <xf numFmtId="297" fontId="76" fillId="0" borderId="0" applyFont="0" applyFill="0" applyBorder="0" applyAlignment="0" applyProtection="0"/>
    <xf numFmtId="9" fontId="162" fillId="0" borderId="0" applyFont="0" applyFill="0" applyBorder="0" applyAlignment="0" applyProtection="0">
      <alignment vertical="center"/>
    </xf>
    <xf numFmtId="0" fontId="303" fillId="79" borderId="0" applyNumberFormat="0" applyBorder="0" applyAlignment="0" applyProtection="0"/>
    <xf numFmtId="0" fontId="113" fillId="0" borderId="0"/>
    <xf numFmtId="0" fontId="303" fillId="85" borderId="0" applyNumberFormat="0" applyBorder="0" applyAlignment="0" applyProtection="0"/>
    <xf numFmtId="0" fontId="303" fillId="79" borderId="0" applyNumberFormat="0" applyBorder="0" applyAlignment="0" applyProtection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61" fillId="0" borderId="0">
      <alignment vertical="center"/>
    </xf>
    <xf numFmtId="0" fontId="18" fillId="0" borderId="132">
      <alignment horizontal="left" vertical="center"/>
    </xf>
    <xf numFmtId="0" fontId="18" fillId="0" borderId="132">
      <alignment horizontal="left" vertical="center"/>
    </xf>
    <xf numFmtId="0" fontId="18" fillId="0" borderId="132">
      <alignment horizontal="left" vertical="center"/>
    </xf>
    <xf numFmtId="0" fontId="18" fillId="0" borderId="132">
      <alignment horizontal="left" vertical="center"/>
    </xf>
    <xf numFmtId="0" fontId="18" fillId="0" borderId="132">
      <alignment horizontal="left" vertical="center"/>
    </xf>
    <xf numFmtId="0" fontId="18" fillId="0" borderId="132">
      <alignment horizontal="left" vertical="center"/>
    </xf>
    <xf numFmtId="0" fontId="18" fillId="0" borderId="132">
      <alignment horizontal="left"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94" fillId="0" borderId="13">
      <alignment vertical="justify" wrapText="1"/>
    </xf>
    <xf numFmtId="0" fontId="184" fillId="0" borderId="0" applyNumberFormat="0" applyFill="0" applyBorder="0" applyAlignment="0" applyProtection="0">
      <alignment vertical="center"/>
    </xf>
    <xf numFmtId="0" fontId="161" fillId="0" borderId="0">
      <alignment vertical="center"/>
    </xf>
    <xf numFmtId="0" fontId="233" fillId="61" borderId="118" applyNumberFormat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240" fillId="61" borderId="123" applyNumberFormat="0" applyAlignment="0" applyProtection="0"/>
    <xf numFmtId="0" fontId="4" fillId="0" borderId="0">
      <alignment vertical="center"/>
    </xf>
    <xf numFmtId="0" fontId="4" fillId="40" borderId="98" applyNumberFormat="0" applyFont="0" applyAlignment="0" applyProtection="0">
      <alignment vertical="center"/>
    </xf>
    <xf numFmtId="0" fontId="4" fillId="0" borderId="0">
      <alignment vertical="center"/>
    </xf>
    <xf numFmtId="0" fontId="7" fillId="52" borderId="122" applyNumberFormat="0" applyFont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68" fillId="87" borderId="118" applyNumberFormat="0" applyAlignment="0" applyProtection="0">
      <alignment vertical="center"/>
    </xf>
    <xf numFmtId="0" fontId="7" fillId="88" borderId="122" applyNumberFormat="0" applyFont="0" applyAlignment="0" applyProtection="0">
      <alignment vertical="center"/>
    </xf>
    <xf numFmtId="0" fontId="274" fillId="0" borderId="128" applyNumberFormat="0" applyFill="0" applyAlignment="0" applyProtection="0">
      <alignment vertical="center"/>
    </xf>
    <xf numFmtId="0" fontId="275" fillId="72" borderId="118" applyNumberFormat="0" applyAlignment="0" applyProtection="0">
      <alignment vertical="center"/>
    </xf>
    <xf numFmtId="0" fontId="281" fillId="87" borderId="123" applyNumberFormat="0" applyAlignment="0" applyProtection="0">
      <alignment vertical="center"/>
    </xf>
    <xf numFmtId="0" fontId="4" fillId="0" borderId="0">
      <alignment vertical="center"/>
    </xf>
    <xf numFmtId="245" fontId="18" fillId="0" borderId="132">
      <alignment horizontal="left" vertical="center"/>
    </xf>
    <xf numFmtId="0" fontId="4" fillId="0" borderId="0">
      <alignment vertical="center"/>
    </xf>
    <xf numFmtId="0" fontId="4" fillId="0" borderId="0">
      <alignment vertical="center"/>
    </xf>
    <xf numFmtId="37" fontId="94" fillId="0" borderId="117" applyAlignment="0"/>
    <xf numFmtId="0" fontId="4" fillId="0" borderId="0">
      <alignment vertical="center"/>
    </xf>
    <xf numFmtId="3" fontId="8" fillId="2" borderId="125" applyNumberFormat="0" applyFont="0" applyFill="0" applyBorder="0" applyAlignment="0" applyProtection="0">
      <alignment horizontal="center" vertical="center" wrapText="1"/>
    </xf>
    <xf numFmtId="0" fontId="329" fillId="87" borderId="118" applyNumberFormat="0" applyAlignment="0" applyProtection="0"/>
    <xf numFmtId="0" fontId="302" fillId="88" borderId="122" applyNumberFormat="0" applyFont="0" applyAlignment="0" applyProtection="0"/>
    <xf numFmtId="0" fontId="348" fillId="87" borderId="123" applyNumberFormat="0" applyAlignment="0" applyProtection="0"/>
    <xf numFmtId="245" fontId="18" fillId="0" borderId="132">
      <alignment horizontal="left" vertical="center"/>
    </xf>
    <xf numFmtId="0" fontId="4" fillId="0" borderId="0">
      <alignment vertical="center"/>
    </xf>
    <xf numFmtId="0" fontId="4" fillId="14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40" borderId="98" applyNumberFormat="0" applyFon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8" fillId="0" borderId="132">
      <alignment horizontal="left" vertical="center"/>
    </xf>
    <xf numFmtId="0" fontId="18" fillId="0" borderId="132">
      <alignment horizontal="left" vertical="center"/>
    </xf>
    <xf numFmtId="0" fontId="18" fillId="0" borderId="132">
      <alignment horizontal="left" vertical="center"/>
    </xf>
    <xf numFmtId="0" fontId="18" fillId="0" borderId="132">
      <alignment horizontal="left" vertical="center"/>
    </xf>
    <xf numFmtId="0" fontId="18" fillId="0" borderId="132">
      <alignment horizontal="left" vertical="center"/>
    </xf>
    <xf numFmtId="0" fontId="18" fillId="0" borderId="132">
      <alignment horizontal="left" vertical="center"/>
    </xf>
    <xf numFmtId="0" fontId="18" fillId="0" borderId="132">
      <alignment horizontal="left" vertical="center"/>
    </xf>
    <xf numFmtId="9" fontId="5" fillId="0" borderId="0" applyFont="0" applyFill="0" applyBorder="0" applyAlignment="0" applyProtection="0">
      <alignment vertical="center"/>
    </xf>
    <xf numFmtId="245" fontId="18" fillId="0" borderId="132">
      <alignment horizontal="left" vertical="center"/>
    </xf>
    <xf numFmtId="245" fontId="18" fillId="0" borderId="132">
      <alignment horizontal="left"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63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8" fillId="0" borderId="133">
      <alignment horizontal="left" vertical="center"/>
    </xf>
    <xf numFmtId="0" fontId="18" fillId="0" borderId="133">
      <alignment horizontal="left" vertical="center"/>
    </xf>
    <xf numFmtId="0" fontId="18" fillId="0" borderId="133">
      <alignment horizontal="left" vertical="center"/>
    </xf>
    <xf numFmtId="0" fontId="18" fillId="0" borderId="133">
      <alignment horizontal="left" vertical="center"/>
    </xf>
    <xf numFmtId="0" fontId="18" fillId="0" borderId="133">
      <alignment horizontal="left" vertical="center"/>
    </xf>
    <xf numFmtId="0" fontId="18" fillId="0" borderId="133">
      <alignment horizontal="left" vertical="center"/>
    </xf>
    <xf numFmtId="0" fontId="18" fillId="0" borderId="133">
      <alignment horizontal="left" vertical="center"/>
    </xf>
    <xf numFmtId="0" fontId="4" fillId="24" borderId="0" applyNumberFormat="0" applyBorder="0" applyAlignment="0" applyProtection="0">
      <alignment vertical="center"/>
    </xf>
    <xf numFmtId="0" fontId="303" fillId="83" borderId="0" applyNumberFormat="0" applyBorder="0" applyAlignment="0" applyProtection="0"/>
    <xf numFmtId="0" fontId="303" fillId="84" borderId="0" applyNumberFormat="0" applyBorder="0" applyAlignment="0" applyProtection="0"/>
    <xf numFmtId="0" fontId="303" fillId="85" borderId="0" applyNumberFormat="0" applyBorder="0" applyAlignment="0" applyProtection="0"/>
    <xf numFmtId="0" fontId="303" fillId="78" borderId="0" applyNumberFormat="0" applyBorder="0" applyAlignment="0" applyProtection="0"/>
    <xf numFmtId="0" fontId="303" fillId="79" borderId="0" applyNumberFormat="0" applyBorder="0" applyAlignment="0" applyProtection="0"/>
    <xf numFmtId="0" fontId="303" fillId="86" borderId="0" applyNumberFormat="0" applyBorder="0" applyAlignment="0" applyProtection="0"/>
    <xf numFmtId="0" fontId="329" fillId="87" borderId="118" applyNumberFormat="0" applyAlignment="0" applyProtection="0"/>
    <xf numFmtId="0" fontId="302" fillId="88" borderId="122" applyNumberFormat="0" applyFont="0" applyAlignment="0" applyProtection="0"/>
    <xf numFmtId="0" fontId="348" fillId="87" borderId="123" applyNumberFormat="0" applyAlignment="0" applyProtection="0"/>
    <xf numFmtId="37" fontId="94" fillId="0" borderId="117" applyAlignment="0"/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3" fontId="8" fillId="2" borderId="125" applyNumberFormat="0" applyFont="0" applyFill="0" applyBorder="0" applyAlignment="0" applyProtection="0">
      <alignment horizontal="center" vertical="center" wrapText="1"/>
    </xf>
    <xf numFmtId="0" fontId="76" fillId="0" borderId="0"/>
    <xf numFmtId="0" fontId="113" fillId="0" borderId="0"/>
    <xf numFmtId="9" fontId="162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94" fillId="0" borderId="134">
      <alignment vertical="justify" wrapText="1"/>
    </xf>
    <xf numFmtId="0" fontId="4" fillId="0" borderId="0">
      <alignment vertical="center"/>
    </xf>
    <xf numFmtId="0" fontId="233" fillId="61" borderId="118" applyNumberFormat="0" applyAlignment="0" applyProtection="0"/>
    <xf numFmtId="0" fontId="4" fillId="0" borderId="0">
      <alignment vertical="center"/>
    </xf>
    <xf numFmtId="0" fontId="240" fillId="61" borderId="123" applyNumberFormat="0" applyAlignment="0" applyProtection="0"/>
    <xf numFmtId="0" fontId="4" fillId="0" borderId="0">
      <alignment vertical="center"/>
    </xf>
    <xf numFmtId="0" fontId="4" fillId="40" borderId="98" applyNumberFormat="0" applyFont="0" applyAlignment="0" applyProtection="0">
      <alignment vertical="center"/>
    </xf>
    <xf numFmtId="0" fontId="4" fillId="0" borderId="0">
      <alignment vertical="center"/>
    </xf>
    <xf numFmtId="0" fontId="7" fillId="52" borderId="122" applyNumberFormat="0" applyFont="0" applyAlignment="0" applyProtection="0"/>
    <xf numFmtId="0" fontId="4" fillId="0" borderId="0">
      <alignment vertical="center"/>
    </xf>
    <xf numFmtId="0" fontId="268" fillId="87" borderId="118" applyNumberFormat="0" applyAlignment="0" applyProtection="0">
      <alignment vertical="center"/>
    </xf>
    <xf numFmtId="0" fontId="7" fillId="88" borderId="122" applyNumberFormat="0" applyFont="0" applyAlignment="0" applyProtection="0">
      <alignment vertical="center"/>
    </xf>
    <xf numFmtId="0" fontId="274" fillId="0" borderId="135" applyNumberFormat="0" applyFill="0" applyAlignment="0" applyProtection="0">
      <alignment vertical="center"/>
    </xf>
    <xf numFmtId="0" fontId="275" fillId="72" borderId="118" applyNumberFormat="0" applyAlignment="0" applyProtection="0">
      <alignment vertical="center"/>
    </xf>
    <xf numFmtId="0" fontId="281" fillId="87" borderId="123" applyNumberFormat="0" applyAlignment="0" applyProtection="0">
      <alignment vertical="center"/>
    </xf>
    <xf numFmtId="245" fontId="18" fillId="0" borderId="133">
      <alignment horizontal="left" vertical="center"/>
    </xf>
    <xf numFmtId="0" fontId="329" fillId="87" borderId="118" applyNumberFormat="0" applyAlignment="0" applyProtection="0"/>
    <xf numFmtId="0" fontId="302" fillId="88" borderId="122" applyNumberFormat="0" applyFont="0" applyAlignment="0" applyProtection="0"/>
    <xf numFmtId="0" fontId="348" fillId="87" borderId="123" applyNumberFormat="0" applyAlignment="0" applyProtection="0"/>
    <xf numFmtId="245" fontId="18" fillId="0" borderId="133">
      <alignment horizontal="left" vertical="center"/>
    </xf>
    <xf numFmtId="0" fontId="4" fillId="14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40" borderId="98" applyNumberFormat="0" applyFon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8" fillId="0" borderId="133">
      <alignment horizontal="left" vertical="center"/>
    </xf>
    <xf numFmtId="0" fontId="18" fillId="0" borderId="133">
      <alignment horizontal="left" vertical="center"/>
    </xf>
    <xf numFmtId="0" fontId="18" fillId="0" borderId="133">
      <alignment horizontal="left" vertical="center"/>
    </xf>
    <xf numFmtId="0" fontId="18" fillId="0" borderId="133">
      <alignment horizontal="left" vertical="center"/>
    </xf>
    <xf numFmtId="0" fontId="18" fillId="0" borderId="133">
      <alignment horizontal="left" vertical="center"/>
    </xf>
    <xf numFmtId="0" fontId="18" fillId="0" borderId="133">
      <alignment horizontal="left" vertical="center"/>
    </xf>
    <xf numFmtId="0" fontId="18" fillId="0" borderId="133">
      <alignment horizontal="left" vertical="center"/>
    </xf>
    <xf numFmtId="245" fontId="18" fillId="0" borderId="133">
      <alignment horizontal="left" vertical="center"/>
    </xf>
    <xf numFmtId="245" fontId="18" fillId="0" borderId="133">
      <alignment horizontal="left" vertical="center"/>
    </xf>
    <xf numFmtId="3" fontId="8" fillId="2" borderId="210" applyNumberFormat="0" applyFont="0" applyFill="0" applyBorder="0" applyAlignment="0" applyProtection="0">
      <alignment horizontal="center" vertical="center" wrapText="1"/>
    </xf>
    <xf numFmtId="204" fontId="370" fillId="0" borderId="0" applyFont="0" applyFill="0" applyBorder="0" applyAlignment="0" applyProtection="0"/>
    <xf numFmtId="233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0" fontId="233" fillId="61" borderId="139" applyNumberFormat="0" applyAlignment="0" applyProtection="0"/>
    <xf numFmtId="204" fontId="369" fillId="0" borderId="0" applyFont="0" applyFill="0" applyBorder="0" applyAlignment="0" applyProtection="0"/>
    <xf numFmtId="0" fontId="8" fillId="0" borderId="0"/>
    <xf numFmtId="0" fontId="281" fillId="87" borderId="290" applyNumberFormat="0" applyAlignment="0" applyProtection="0">
      <alignment vertical="center"/>
    </xf>
    <xf numFmtId="0" fontId="8" fillId="0" borderId="0"/>
    <xf numFmtId="0" fontId="273" fillId="0" borderId="121" applyNumberFormat="0" applyFill="0" applyAlignment="0" applyProtection="0">
      <alignment vertical="center"/>
    </xf>
    <xf numFmtId="0" fontId="369" fillId="0" borderId="0"/>
    <xf numFmtId="0" fontId="18" fillId="0" borderId="242">
      <alignment horizontal="left" vertical="center"/>
    </xf>
    <xf numFmtId="0" fontId="247" fillId="0" borderId="0"/>
    <xf numFmtId="205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0" fontId="7" fillId="88" borderId="239" applyNumberFormat="0" applyFont="0" applyAlignment="0" applyProtection="0"/>
    <xf numFmtId="0" fontId="41" fillId="0" borderId="0" applyFont="0" applyFill="0" applyBorder="0" applyAlignment="0" applyProtection="0"/>
    <xf numFmtId="0" fontId="4" fillId="40" borderId="98" applyNumberFormat="0" applyFont="0" applyAlignment="0" applyProtection="0">
      <alignment vertical="center"/>
    </xf>
    <xf numFmtId="0" fontId="281" fillId="87" borderId="334" applyNumberFormat="0" applyAlignment="0" applyProtection="0">
      <alignment vertical="center"/>
    </xf>
    <xf numFmtId="0" fontId="240" fillId="61" borderId="140" applyNumberFormat="0" applyAlignment="0" applyProtection="0"/>
    <xf numFmtId="0" fontId="7" fillId="0" borderId="0">
      <alignment vertical="center"/>
    </xf>
    <xf numFmtId="202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45" fontId="18" fillId="0" borderId="342">
      <alignment horizontal="left" vertical="center"/>
    </xf>
    <xf numFmtId="205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0" fontId="18" fillId="0" borderId="148">
      <alignment horizontal="left" vertical="center"/>
    </xf>
    <xf numFmtId="0" fontId="281" fillId="87" borderId="225" applyNumberFormat="0" applyAlignment="0" applyProtection="0">
      <alignment vertical="center"/>
    </xf>
    <xf numFmtId="0" fontId="329" fillId="87" borderId="238" applyNumberFormat="0" applyAlignment="0" applyProtection="0"/>
    <xf numFmtId="0" fontId="348" fillId="87" borderId="310" applyNumberFormat="0" applyAlignment="0" applyProtection="0"/>
    <xf numFmtId="229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37" fontId="369" fillId="0" borderId="0" applyFont="0" applyFill="0" applyBorder="0" applyAlignment="0" applyProtection="0"/>
    <xf numFmtId="229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0" fontId="359" fillId="0" borderId="0" applyNumberFormat="0" applyFill="0" applyBorder="0" applyAlignment="0" applyProtection="0"/>
    <xf numFmtId="0" fontId="7" fillId="0" borderId="0"/>
    <xf numFmtId="0" fontId="162" fillId="0" borderId="0">
      <alignment vertical="center"/>
    </xf>
    <xf numFmtId="0" fontId="329" fillId="87" borderId="260" applyNumberFormat="0" applyAlignment="0" applyProtection="0"/>
    <xf numFmtId="205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0" fontId="348" fillId="87" borderId="240" applyNumberFormat="0" applyAlignment="0" applyProtection="0"/>
    <xf numFmtId="203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0" fontId="41" fillId="0" borderId="0"/>
    <xf numFmtId="0" fontId="18" fillId="0" borderId="234">
      <alignment horizontal="left" vertical="center"/>
    </xf>
    <xf numFmtId="0" fontId="247" fillId="0" borderId="0"/>
    <xf numFmtId="202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0" fontId="281" fillId="87" borderId="209" applyNumberFormat="0" applyAlignment="0" applyProtection="0">
      <alignment vertical="center"/>
    </xf>
    <xf numFmtId="0" fontId="348" fillId="87" borderId="349" applyNumberFormat="0" applyAlignment="0" applyProtection="0"/>
    <xf numFmtId="202" fontId="370" fillId="0" borderId="0" applyFont="0" applyFill="0" applyBorder="0" applyAlignment="0" applyProtection="0"/>
    <xf numFmtId="233" fontId="370" fillId="0" borderId="0" applyFont="0" applyFill="0" applyBorder="0" applyAlignment="0" applyProtection="0"/>
    <xf numFmtId="0" fontId="281" fillId="87" borderId="184" applyNumberFormat="0" applyAlignment="0" applyProtection="0">
      <alignment vertical="center"/>
    </xf>
    <xf numFmtId="0" fontId="5" fillId="76" borderId="0" applyNumberFormat="0" applyBorder="0" applyAlignment="0" applyProtection="0"/>
    <xf numFmtId="204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0" fontId="357" fillId="68" borderId="0" applyNumberFormat="0" applyBorder="0" applyAlignment="0" applyProtection="0"/>
    <xf numFmtId="0" fontId="7" fillId="88" borderId="239" applyNumberFormat="0" applyFont="0" applyAlignment="0" applyProtection="0">
      <alignment vertical="center"/>
    </xf>
    <xf numFmtId="0" fontId="18" fillId="0" borderId="342">
      <alignment horizontal="left" vertical="center"/>
    </xf>
    <xf numFmtId="0" fontId="8" fillId="0" borderId="0"/>
    <xf numFmtId="0" fontId="368" fillId="87" borderId="290" applyNumberFormat="0" applyAlignment="0" applyProtection="0">
      <alignment vertical="center"/>
    </xf>
    <xf numFmtId="205" fontId="369" fillId="0" borderId="0" applyFont="0" applyFill="0" applyBorder="0" applyAlignment="0" applyProtection="0"/>
    <xf numFmtId="0" fontId="18" fillId="0" borderId="204">
      <alignment horizontal="left" vertical="center"/>
    </xf>
    <xf numFmtId="41" fontId="162" fillId="0" borderId="0" applyFont="0" applyFill="0" applyBorder="0" applyAlignment="0" applyProtection="0">
      <alignment vertical="center"/>
    </xf>
    <xf numFmtId="202" fontId="369" fillId="0" borderId="0" applyFont="0" applyFill="0" applyBorder="0" applyAlignment="0" applyProtection="0"/>
    <xf numFmtId="0" fontId="370" fillId="0" borderId="0"/>
    <xf numFmtId="205" fontId="370" fillId="0" borderId="0" applyFont="0" applyFill="0" applyBorder="0" applyAlignment="0" applyProtection="0"/>
    <xf numFmtId="0" fontId="281" fillId="87" borderId="301" applyNumberFormat="0" applyAlignment="0" applyProtection="0">
      <alignment vertical="center"/>
    </xf>
    <xf numFmtId="203" fontId="369" fillId="0" borderId="0" applyFont="0" applyFill="0" applyBorder="0" applyAlignment="0" applyProtection="0"/>
    <xf numFmtId="0" fontId="247" fillId="0" borderId="0"/>
    <xf numFmtId="41" fontId="8" fillId="0" borderId="0" applyFont="0" applyFill="0" applyBorder="0" applyAlignment="0" applyProtection="0"/>
    <xf numFmtId="0" fontId="240" fillId="61" borderId="278" applyNumberFormat="0" applyAlignment="0" applyProtection="0"/>
    <xf numFmtId="204" fontId="370" fillId="0" borderId="0" applyFont="0" applyFill="0" applyBorder="0" applyAlignment="0" applyProtection="0"/>
    <xf numFmtId="0" fontId="348" fillId="87" borderId="340" applyNumberFormat="0" applyAlignment="0" applyProtection="0"/>
    <xf numFmtId="0" fontId="274" fillId="0" borderId="353" applyNumberFormat="0" applyFill="0" applyAlignment="0" applyProtection="0">
      <alignment vertical="center"/>
    </xf>
    <xf numFmtId="0" fontId="5" fillId="75" borderId="0" applyNumberFormat="0" applyBorder="0" applyAlignment="0" applyProtection="0">
      <alignment vertical="center"/>
    </xf>
    <xf numFmtId="0" fontId="5" fillId="67" borderId="0" applyNumberFormat="0" applyBorder="0" applyAlignment="0" applyProtection="0">
      <alignment vertical="center"/>
    </xf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37" fontId="94" fillId="0" borderId="231" applyAlignment="0"/>
    <xf numFmtId="37" fontId="94" fillId="0" borderId="182" applyAlignment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0" fontId="354" fillId="71" borderId="0" applyNumberFormat="0" applyBorder="0" applyAlignment="0" applyProtection="0">
      <alignment vertical="center"/>
    </xf>
    <xf numFmtId="203" fontId="370" fillId="0" borderId="0" applyFont="0" applyFill="0" applyBorder="0" applyAlignment="0" applyProtection="0"/>
    <xf numFmtId="229" fontId="85" fillId="0" borderId="0" applyFont="0" applyFill="0" applyBorder="0" applyAlignment="0" applyProtection="0"/>
    <xf numFmtId="0" fontId="7" fillId="52" borderId="239" applyNumberFormat="0" applyFont="0" applyAlignment="0" applyProtection="0"/>
    <xf numFmtId="233" fontId="369" fillId="0" borderId="0" applyFont="0" applyFill="0" applyBorder="0" applyAlignment="0" applyProtection="0"/>
    <xf numFmtId="0" fontId="123" fillId="6" borderId="7" applyNumberFormat="0" applyFont="0" applyBorder="0" applyAlignment="0">
      <alignment horizontal="center"/>
      <protection locked="0"/>
    </xf>
    <xf numFmtId="0" fontId="94" fillId="0" borderId="343">
      <alignment vertical="justify" wrapText="1"/>
    </xf>
    <xf numFmtId="313" fontId="106" fillId="0" borderId="0" applyFont="0" applyFill="0" applyBorder="0" applyAlignment="0" applyProtection="0"/>
    <xf numFmtId="204" fontId="370" fillId="0" borderId="0" applyFont="0" applyFill="0" applyBorder="0" applyAlignment="0" applyProtection="0"/>
    <xf numFmtId="0" fontId="240" fillId="61" borderId="177" applyNumberFormat="0" applyAlignment="0" applyProtection="0"/>
    <xf numFmtId="0" fontId="354" fillId="80" borderId="0" applyNumberFormat="0" applyBorder="0" applyAlignment="0" applyProtection="0"/>
    <xf numFmtId="0" fontId="266" fillId="85" borderId="0" applyNumberFormat="0" applyBorder="0" applyAlignment="0" applyProtection="0">
      <alignment vertical="center"/>
    </xf>
    <xf numFmtId="0" fontId="247" fillId="0" borderId="0"/>
    <xf numFmtId="245" fontId="18" fillId="0" borderId="328">
      <alignment horizontal="left" vertical="center"/>
    </xf>
    <xf numFmtId="0" fontId="348" fillId="87" borderId="193" applyNumberFormat="0" applyAlignment="0" applyProtection="0"/>
    <xf numFmtId="0" fontId="18" fillId="0" borderId="197">
      <alignment horizontal="left" vertical="center"/>
    </xf>
    <xf numFmtId="204" fontId="370" fillId="0" borderId="0" applyFont="0" applyFill="0" applyBorder="0" applyAlignment="0" applyProtection="0"/>
    <xf numFmtId="229" fontId="370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370" fillId="0" borderId="0"/>
    <xf numFmtId="0" fontId="18" fillId="0" borderId="161">
      <alignment horizontal="left" vertical="center"/>
    </xf>
    <xf numFmtId="205" fontId="369" fillId="0" borderId="0" applyFont="0" applyFill="0" applyBorder="0" applyAlignment="0" applyProtection="0"/>
    <xf numFmtId="0" fontId="94" fillId="0" borderId="235">
      <alignment vertical="justify" wrapText="1"/>
    </xf>
    <xf numFmtId="229" fontId="370" fillId="0" borderId="0" applyFont="0" applyFill="0" applyBorder="0" applyAlignment="0" applyProtection="0"/>
    <xf numFmtId="0" fontId="240" fillId="61" borderId="152" applyNumberFormat="0" applyAlignment="0" applyProtection="0"/>
    <xf numFmtId="204" fontId="369" fillId="0" borderId="0" applyFont="0" applyFill="0" applyBorder="0" applyAlignment="0" applyProtection="0"/>
    <xf numFmtId="0" fontId="358" fillId="89" borderId="0" applyNumberFormat="0" applyBorder="0" applyAlignment="0" applyProtection="0">
      <alignment vertical="center"/>
    </xf>
    <xf numFmtId="0" fontId="354" fillId="86" borderId="0" applyNumberFormat="0" applyBorder="0" applyAlignment="0" applyProtection="0">
      <alignment vertical="center"/>
    </xf>
    <xf numFmtId="205" fontId="370" fillId="0" borderId="0" applyFont="0" applyFill="0" applyBorder="0" applyAlignment="0" applyProtection="0"/>
    <xf numFmtId="0" fontId="275" fillId="72" borderId="192" applyNumberFormat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81" fillId="87" borderId="171" applyNumberFormat="0" applyAlignment="0" applyProtection="0">
      <alignment vertical="center"/>
    </xf>
    <xf numFmtId="237" fontId="369" fillId="0" borderId="0" applyFont="0" applyFill="0" applyBorder="0" applyAlignment="0" applyProtection="0"/>
    <xf numFmtId="0" fontId="18" fillId="0" borderId="328">
      <alignment horizontal="left" vertical="center"/>
    </xf>
    <xf numFmtId="203" fontId="370" fillId="0" borderId="0" applyFont="0" applyFill="0" applyBorder="0" applyAlignment="0" applyProtection="0"/>
    <xf numFmtId="0" fontId="240" fillId="61" borderId="201" applyNumberFormat="0" applyAlignment="0" applyProtection="0"/>
    <xf numFmtId="0" fontId="329" fillId="87" borderId="332" applyNumberFormat="0" applyAlignment="0" applyProtection="0"/>
    <xf numFmtId="0" fontId="368" fillId="87" borderId="290" applyNumberFormat="0" applyAlignment="0" applyProtection="0"/>
    <xf numFmtId="0" fontId="369" fillId="0" borderId="0"/>
    <xf numFmtId="0" fontId="164" fillId="33" borderId="0" applyNumberFormat="0" applyBorder="0" applyAlignment="0" applyProtection="0">
      <alignment vertical="center"/>
    </xf>
    <xf numFmtId="205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29" fontId="370" fillId="0" borderId="0" applyFont="0" applyFill="0" applyBorder="0" applyAlignment="0" applyProtection="0"/>
    <xf numFmtId="0" fontId="240" fillId="61" borderId="290" applyNumberFormat="0" applyAlignment="0" applyProtection="0"/>
    <xf numFmtId="202" fontId="370" fillId="0" borderId="0" applyFont="0" applyFill="0" applyBorder="0" applyAlignment="0" applyProtection="0"/>
    <xf numFmtId="236" fontId="369" fillId="0" borderId="0" applyFont="0" applyFill="0" applyBorder="0" applyAlignment="0" applyProtection="0"/>
    <xf numFmtId="0" fontId="348" fillId="87" borderId="349" applyNumberFormat="0" applyAlignment="0" applyProtection="0"/>
    <xf numFmtId="205" fontId="370" fillId="0" borderId="0" applyFont="0" applyFill="0" applyBorder="0" applyAlignment="0" applyProtection="0"/>
    <xf numFmtId="0" fontId="270" fillId="89" borderId="0" applyNumberFormat="0" applyBorder="0" applyAlignment="0" applyProtection="0">
      <alignment vertical="center"/>
    </xf>
    <xf numFmtId="0" fontId="354" fillId="97" borderId="0" applyNumberFormat="0" applyBorder="0" applyAlignment="0" applyProtection="0">
      <alignment vertical="center"/>
    </xf>
    <xf numFmtId="3" fontId="8" fillId="2" borderId="226" applyNumberFormat="0" applyFont="0" applyFill="0" applyBorder="0" applyAlignment="0" applyProtection="0">
      <alignment horizontal="center" vertical="center" wrapText="1"/>
    </xf>
    <xf numFmtId="205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0" fontId="8" fillId="0" borderId="0" applyFont="0" applyFill="0" applyBorder="0" applyAlignment="0" applyProtection="0"/>
    <xf numFmtId="236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3" fontId="8" fillId="2" borderId="202" applyNumberFormat="0" applyFont="0" applyFill="0" applyBorder="0" applyAlignment="0" applyProtection="0">
      <alignment horizontal="center" vertical="center" wrapText="1"/>
    </xf>
    <xf numFmtId="37" fontId="94" fillId="0" borderId="182" applyAlignment="0"/>
    <xf numFmtId="0" fontId="18" fillId="0" borderId="351">
      <alignment horizontal="left" vertical="center"/>
    </xf>
    <xf numFmtId="203" fontId="369" fillId="0" borderId="0" applyFont="0" applyFill="0" applyBorder="0" applyAlignment="0" applyProtection="0"/>
    <xf numFmtId="212" fontId="41" fillId="0" borderId="0" applyFont="0" applyFill="0" applyBorder="0" applyAlignment="0" applyProtection="0"/>
    <xf numFmtId="37" fontId="94" fillId="0" borderId="157" applyAlignment="0"/>
    <xf numFmtId="203" fontId="369" fillId="0" borderId="0" applyFont="0" applyFill="0" applyBorder="0" applyAlignment="0" applyProtection="0"/>
    <xf numFmtId="37" fontId="94" fillId="0" borderId="324" applyAlignment="0"/>
    <xf numFmtId="0" fontId="354" fillId="75" borderId="0" applyNumberFormat="0" applyBorder="0" applyAlignment="0" applyProtection="0"/>
    <xf numFmtId="245" fontId="18" fillId="0" borderId="234">
      <alignment horizontal="left" vertical="center"/>
    </xf>
    <xf numFmtId="0" fontId="368" fillId="98" borderId="290" applyNumberFormat="0" applyAlignment="0" applyProtection="0">
      <alignment vertical="center"/>
    </xf>
    <xf numFmtId="203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0" fontId="18" fillId="0" borderId="148">
      <alignment horizontal="left" vertical="center"/>
    </xf>
    <xf numFmtId="0" fontId="18" fillId="0" borderId="148">
      <alignment horizontal="left" vertical="center"/>
    </xf>
    <xf numFmtId="0" fontId="18" fillId="0" borderId="148">
      <alignment horizontal="left" vertical="center"/>
    </xf>
    <xf numFmtId="0" fontId="18" fillId="0" borderId="148">
      <alignment horizontal="left" vertical="center"/>
    </xf>
    <xf numFmtId="0" fontId="18" fillId="0" borderId="148">
      <alignment horizontal="left" vertical="center"/>
    </xf>
    <xf numFmtId="0" fontId="5" fillId="88" borderId="0" applyNumberFormat="0" applyBorder="0" applyAlignment="0" applyProtection="0">
      <alignment vertical="center"/>
    </xf>
    <xf numFmtId="203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0" fontId="41" fillId="0" borderId="0"/>
    <xf numFmtId="202" fontId="369" fillId="0" borderId="0" applyFont="0" applyFill="0" applyBorder="0" applyAlignment="0" applyProtection="0"/>
    <xf numFmtId="0" fontId="233" fillId="61" borderId="238" applyNumberFormat="0" applyAlignment="0" applyProtection="0"/>
    <xf numFmtId="241" fontId="41" fillId="0" borderId="0"/>
    <xf numFmtId="202" fontId="370" fillId="0" borderId="0" applyFont="0" applyFill="0" applyBorder="0" applyAlignment="0" applyProtection="0"/>
    <xf numFmtId="0" fontId="18" fillId="0" borderId="286">
      <alignment horizontal="left" vertical="center"/>
    </xf>
    <xf numFmtId="0" fontId="18" fillId="0" borderId="179">
      <alignment horizontal="left" vertical="center"/>
    </xf>
    <xf numFmtId="205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29" fontId="369" fillId="0" borderId="0" applyFont="0" applyFill="0" applyBorder="0" applyAlignment="0" applyProtection="0"/>
    <xf numFmtId="0" fontId="8" fillId="0" borderId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0" fontId="369" fillId="0" borderId="0"/>
    <xf numFmtId="205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37" fontId="370" fillId="0" borderId="0" applyFont="0" applyFill="0" applyBorder="0" applyAlignment="0" applyProtection="0"/>
    <xf numFmtId="0" fontId="233" fillId="61" borderId="208" applyNumberFormat="0" applyAlignment="0" applyProtection="0"/>
    <xf numFmtId="0" fontId="18" fillId="0" borderId="161">
      <alignment horizontal="left" vertical="center"/>
    </xf>
    <xf numFmtId="0" fontId="18" fillId="0" borderId="161">
      <alignment horizontal="left" vertical="center"/>
    </xf>
    <xf numFmtId="0" fontId="18" fillId="0" borderId="161">
      <alignment horizontal="left" vertical="center"/>
    </xf>
    <xf numFmtId="204" fontId="370" fillId="0" borderId="0" applyFont="0" applyFill="0" applyBorder="0" applyAlignment="0" applyProtection="0"/>
    <xf numFmtId="0" fontId="329" fillId="87" borderId="158" applyNumberFormat="0" applyAlignment="0" applyProtection="0"/>
    <xf numFmtId="0" fontId="348" fillId="87" borderId="159" applyNumberFormat="0" applyAlignment="0" applyProtection="0"/>
    <xf numFmtId="202" fontId="370" fillId="0" borderId="0" applyFont="0" applyFill="0" applyBorder="0" applyAlignment="0" applyProtection="0"/>
    <xf numFmtId="37" fontId="94" fillId="0" borderId="157" applyAlignment="0"/>
    <xf numFmtId="0" fontId="18" fillId="0" borderId="312">
      <alignment horizontal="left" vertical="center"/>
    </xf>
    <xf numFmtId="0" fontId="240" fillId="61" borderId="284" applyNumberFormat="0" applyAlignment="0" applyProtection="0"/>
    <xf numFmtId="0" fontId="8" fillId="0" borderId="0"/>
    <xf numFmtId="202" fontId="369" fillId="0" borderId="0" applyFont="0" applyFill="0" applyBorder="0" applyAlignment="0" applyProtection="0"/>
    <xf numFmtId="0" fontId="7" fillId="0" borderId="0"/>
    <xf numFmtId="204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0" fontId="162" fillId="21" borderId="0" applyNumberFormat="0" applyBorder="0" applyAlignment="0" applyProtection="0">
      <alignment vertical="center"/>
    </xf>
    <xf numFmtId="1" fontId="100" fillId="0" borderId="293" applyFill="0" applyBorder="0">
      <alignment horizontal="center"/>
    </xf>
    <xf numFmtId="0" fontId="274" fillId="0" borderId="213" applyNumberFormat="0" applyFill="0" applyAlignment="0" applyProtection="0">
      <alignment vertical="center"/>
    </xf>
    <xf numFmtId="203" fontId="370" fillId="0" borderId="0" applyFont="0" applyFill="0" applyBorder="0" applyAlignment="0" applyProtection="0"/>
    <xf numFmtId="0" fontId="41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0" fontId="18" fillId="0" borderId="342">
      <alignment horizontal="left" vertical="center"/>
    </xf>
    <xf numFmtId="204" fontId="370" fillId="0" borderId="0" applyFont="0" applyFill="0" applyBorder="0" applyAlignment="0" applyProtection="0"/>
    <xf numFmtId="0" fontId="275" fillId="72" borderId="289" applyNumberFormat="0" applyAlignment="0" applyProtection="0">
      <alignment vertical="center"/>
    </xf>
    <xf numFmtId="236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0" fontId="240" fillId="61" borderId="310" applyNumberFormat="0" applyAlignment="0" applyProtection="0"/>
    <xf numFmtId="0" fontId="5" fillId="69" borderId="0" applyNumberFormat="0" applyBorder="0" applyAlignment="0" applyProtection="0">
      <alignment vertical="center"/>
    </xf>
    <xf numFmtId="0" fontId="355" fillId="0" borderId="0" applyNumberFormat="0" applyFill="0" applyBorder="0" applyAlignment="0" applyProtection="0"/>
    <xf numFmtId="205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0" fontId="372" fillId="0" borderId="291" applyNumberFormat="0" applyFill="0" applyAlignment="0" applyProtection="0">
      <alignment vertical="center"/>
    </xf>
    <xf numFmtId="0" fontId="18" fillId="0" borderId="186">
      <alignment horizontal="left" vertical="center"/>
    </xf>
    <xf numFmtId="0" fontId="18" fillId="0" borderId="186">
      <alignment horizontal="left" vertical="center"/>
    </xf>
    <xf numFmtId="0" fontId="18" fillId="0" borderId="186">
      <alignment horizontal="left" vertical="center"/>
    </xf>
    <xf numFmtId="0" fontId="348" fillId="87" borderId="247" applyNumberFormat="0" applyAlignment="0" applyProtection="0"/>
    <xf numFmtId="0" fontId="8" fillId="0" borderId="0"/>
    <xf numFmtId="203" fontId="369" fillId="0" borderId="0" applyFont="0" applyFill="0" applyBorder="0" applyAlignment="0" applyProtection="0"/>
    <xf numFmtId="0" fontId="275" fillId="72" borderId="277" applyNumberFormat="0" applyAlignment="0" applyProtection="0">
      <alignment vertical="center"/>
    </xf>
    <xf numFmtId="202" fontId="369" fillId="0" borderId="0" applyFont="0" applyFill="0" applyBorder="0" applyAlignment="0" applyProtection="0"/>
    <xf numFmtId="0" fontId="7" fillId="88" borderId="239" applyNumberFormat="0" applyFont="0" applyAlignment="0" applyProtection="0"/>
    <xf numFmtId="205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0" fontId="5" fillId="73" borderId="0" applyNumberFormat="0" applyBorder="0" applyAlignment="0" applyProtection="0"/>
    <xf numFmtId="205" fontId="370" fillId="0" borderId="0" applyFont="0" applyFill="0" applyBorder="0" applyAlignment="0" applyProtection="0"/>
    <xf numFmtId="0" fontId="8" fillId="0" borderId="0"/>
    <xf numFmtId="0" fontId="370" fillId="0" borderId="0"/>
    <xf numFmtId="202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0" fontId="5" fillId="68" borderId="0" applyNumberFormat="0" applyBorder="0" applyAlignment="0" applyProtection="0"/>
    <xf numFmtId="229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3" fontId="8" fillId="2" borderId="194" applyNumberFormat="0" applyFont="0" applyFill="0" applyBorder="0" applyAlignment="0" applyProtection="0">
      <alignment horizontal="center" vertical="center" wrapText="1"/>
    </xf>
    <xf numFmtId="0" fontId="5" fillId="69" borderId="0" applyNumberFormat="0" applyBorder="0" applyAlignment="0" applyProtection="0"/>
    <xf numFmtId="0" fontId="8" fillId="0" borderId="0"/>
    <xf numFmtId="0" fontId="348" fillId="87" borderId="326" applyNumberFormat="0" applyAlignment="0" applyProtection="0"/>
    <xf numFmtId="0" fontId="8" fillId="0" borderId="0"/>
    <xf numFmtId="203" fontId="370" fillId="0" borderId="0" applyFont="0" applyFill="0" applyBorder="0" applyAlignment="0" applyProtection="0"/>
    <xf numFmtId="0" fontId="348" fillId="87" borderId="177" applyNumberFormat="0" applyAlignment="0" applyProtection="0"/>
    <xf numFmtId="204" fontId="369" fillId="0" borderId="0" applyFont="0" applyFill="0" applyBorder="0" applyAlignment="0" applyProtection="0"/>
    <xf numFmtId="0" fontId="18" fillId="0" borderId="179">
      <alignment horizontal="left" vertical="center"/>
    </xf>
    <xf numFmtId="0" fontId="18" fillId="0" borderId="179">
      <alignment horizontal="left" vertical="center"/>
    </xf>
    <xf numFmtId="0" fontId="18" fillId="0" borderId="179">
      <alignment horizontal="left" vertical="center"/>
    </xf>
    <xf numFmtId="203" fontId="370" fillId="0" borderId="0" applyFont="0" applyFill="0" applyBorder="0" applyAlignment="0" applyProtection="0"/>
    <xf numFmtId="0" fontId="329" fillId="87" borderId="260" applyNumberFormat="0" applyAlignment="0" applyProtection="0"/>
    <xf numFmtId="202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0" fontId="274" fillId="0" borderId="251" applyNumberFormat="0" applyFill="0" applyAlignment="0" applyProtection="0">
      <alignment vertical="center"/>
    </xf>
    <xf numFmtId="0" fontId="329" fillId="87" borderId="238" applyNumberFormat="0" applyAlignment="0" applyProtection="0"/>
    <xf numFmtId="0" fontId="18" fillId="0" borderId="167">
      <alignment horizontal="left" vertical="center"/>
    </xf>
    <xf numFmtId="0" fontId="18" fillId="0" borderId="167">
      <alignment horizontal="left" vertical="center"/>
    </xf>
    <xf numFmtId="0" fontId="18" fillId="0" borderId="167">
      <alignment horizontal="left" vertical="center"/>
    </xf>
    <xf numFmtId="0" fontId="18" fillId="0" borderId="167">
      <alignment horizontal="left" vertical="center"/>
    </xf>
    <xf numFmtId="0" fontId="18" fillId="0" borderId="167">
      <alignment horizontal="left" vertical="center"/>
    </xf>
    <xf numFmtId="0" fontId="18" fillId="0" borderId="167">
      <alignment horizontal="left" vertical="center"/>
    </xf>
    <xf numFmtId="0" fontId="233" fillId="61" borderId="277" applyNumberFormat="0" applyAlignment="0" applyProtection="0"/>
    <xf numFmtId="0" fontId="4" fillId="0" borderId="0">
      <alignment vertical="center"/>
    </xf>
    <xf numFmtId="212" fontId="41" fillId="0" borderId="0" applyFont="0" applyFill="0" applyBorder="0" applyAlignment="0" applyProtection="0"/>
    <xf numFmtId="204" fontId="370" fillId="0" borderId="0" applyFont="0" applyFill="0" applyBorder="0" applyAlignment="0" applyProtection="0"/>
    <xf numFmtId="0" fontId="42" fillId="0" borderId="0"/>
    <xf numFmtId="0" fontId="18" fillId="0" borderId="249">
      <alignment horizontal="left" vertical="center"/>
    </xf>
    <xf numFmtId="203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0" fontId="168" fillId="38" borderId="97" applyNumberFormat="0" applyAlignment="0" applyProtection="0">
      <alignment vertical="center"/>
    </xf>
    <xf numFmtId="0" fontId="274" fillId="0" borderId="181" applyNumberFormat="0" applyFill="0" applyAlignment="0" applyProtection="0">
      <alignment vertical="center"/>
    </xf>
    <xf numFmtId="236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0" fontId="240" fillId="61" borderId="349" applyNumberFormat="0" applyAlignment="0" applyProtection="0"/>
    <xf numFmtId="9" fontId="7" fillId="0" borderId="0" applyFont="0" applyFill="0" applyBorder="0" applyAlignment="0" applyProtection="0">
      <alignment vertical="center"/>
    </xf>
    <xf numFmtId="205" fontId="370" fillId="0" borderId="0" applyFont="0" applyFill="0" applyBorder="0" applyAlignment="0" applyProtection="0"/>
    <xf numFmtId="199" fontId="8" fillId="0" borderId="293">
      <alignment horizontal="right" vertical="center" shrinkToFit="1"/>
    </xf>
    <xf numFmtId="0" fontId="247" fillId="0" borderId="0"/>
    <xf numFmtId="3" fontId="8" fillId="2" borderId="210" applyNumberFormat="0" applyFont="0" applyFill="0" applyBorder="0" applyAlignment="0" applyProtection="0">
      <alignment horizontal="center" vertical="center" wrapText="1"/>
    </xf>
    <xf numFmtId="37" fontId="94" fillId="0" borderId="151" applyAlignment="0"/>
    <xf numFmtId="0" fontId="348" fillId="87" borderId="152" applyNumberFormat="0" applyAlignment="0" applyProtection="0"/>
    <xf numFmtId="0" fontId="281" fillId="87" borderId="340" applyNumberFormat="0" applyAlignment="0" applyProtection="0">
      <alignment vertical="center"/>
    </xf>
    <xf numFmtId="0" fontId="356" fillId="87" borderId="289" applyNumberFormat="0" applyAlignment="0" applyProtection="0"/>
    <xf numFmtId="0" fontId="18" fillId="0" borderId="342">
      <alignment horizontal="left" vertical="center"/>
    </xf>
    <xf numFmtId="0" fontId="18" fillId="0" borderId="154">
      <alignment horizontal="left" vertical="center"/>
    </xf>
    <xf numFmtId="0" fontId="18" fillId="0" borderId="154">
      <alignment horizontal="left" vertical="center"/>
    </xf>
    <xf numFmtId="203" fontId="370" fillId="0" borderId="0" applyFont="0" applyFill="0" applyBorder="0" applyAlignment="0" applyProtection="0"/>
    <xf numFmtId="37" fontId="94" fillId="0" borderId="176" applyAlignment="0"/>
    <xf numFmtId="0" fontId="164" fillId="31" borderId="0" applyNumberFormat="0" applyBorder="0" applyAlignment="0" applyProtection="0">
      <alignment vertical="center"/>
    </xf>
    <xf numFmtId="202" fontId="370" fillId="0" borderId="0" applyFont="0" applyFill="0" applyBorder="0" applyAlignment="0" applyProtection="0"/>
    <xf numFmtId="0" fontId="274" fillId="0" borderId="175" applyNumberFormat="0" applyFill="0" applyAlignment="0" applyProtection="0">
      <alignment vertical="center"/>
    </xf>
    <xf numFmtId="0" fontId="265" fillId="72" borderId="0" applyNumberFormat="0" applyBorder="0" applyAlignment="0" applyProtection="0">
      <alignment vertical="center"/>
    </xf>
    <xf numFmtId="205" fontId="369" fillId="0" borderId="0" applyFont="0" applyFill="0" applyBorder="0" applyAlignment="0" applyProtection="0"/>
    <xf numFmtId="0" fontId="18" fillId="0" borderId="234">
      <alignment horizontal="left" vertical="center"/>
    </xf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36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0" fontId="18" fillId="0" borderId="336">
      <alignment horizontal="left" vertical="center"/>
    </xf>
    <xf numFmtId="205" fontId="370" fillId="0" borderId="0" applyFont="0" applyFill="0" applyBorder="0" applyAlignment="0" applyProtection="0"/>
    <xf numFmtId="0" fontId="358" fillId="89" borderId="0" applyNumberFormat="0" applyBorder="0" applyAlignment="0" applyProtection="0"/>
    <xf numFmtId="202" fontId="370" fillId="0" borderId="0" applyFont="0" applyFill="0" applyBorder="0" applyAlignment="0" applyProtection="0"/>
    <xf numFmtId="241" fontId="41" fillId="0" borderId="0"/>
    <xf numFmtId="204" fontId="369" fillId="0" borderId="0" applyFont="0" applyFill="0" applyBorder="0" applyAlignment="0" applyProtection="0"/>
    <xf numFmtId="237" fontId="370" fillId="0" borderId="0" applyFont="0" applyFill="0" applyBorder="0" applyAlignment="0" applyProtection="0"/>
    <xf numFmtId="0" fontId="274" fillId="0" borderId="175" applyNumberFormat="0" applyFill="0" applyAlignment="0" applyProtection="0">
      <alignment vertical="center"/>
    </xf>
    <xf numFmtId="212" fontId="41" fillId="0" borderId="0" applyFont="0" applyFill="0" applyBorder="0" applyAlignment="0" applyProtection="0"/>
    <xf numFmtId="203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0" fontId="266" fillId="77" borderId="0" applyNumberFormat="0" applyBorder="0" applyAlignment="0" applyProtection="0">
      <alignment vertical="center"/>
    </xf>
    <xf numFmtId="0" fontId="41" fillId="0" borderId="0" applyFont="0" applyFill="0" applyBorder="0" applyAlignment="0" applyProtection="0"/>
    <xf numFmtId="204" fontId="369" fillId="0" borderId="0" applyFont="0" applyFill="0" applyBorder="0" applyAlignment="0" applyProtection="0"/>
    <xf numFmtId="233" fontId="370" fillId="0" borderId="0" applyFont="0" applyFill="0" applyBorder="0" applyAlignment="0" applyProtection="0"/>
    <xf numFmtId="0" fontId="265" fillId="74" borderId="0" applyNumberFormat="0" applyBorder="0" applyAlignment="0" applyProtection="0">
      <alignment vertical="center"/>
    </xf>
    <xf numFmtId="0" fontId="18" fillId="0" borderId="328">
      <alignment horizontal="left" vertical="center"/>
    </xf>
    <xf numFmtId="205" fontId="369" fillId="0" borderId="0" applyFont="0" applyFill="0" applyBorder="0" applyAlignment="0" applyProtection="0"/>
    <xf numFmtId="0" fontId="329" fillId="87" borderId="192" applyNumberFormat="0" applyAlignment="0" applyProtection="0"/>
    <xf numFmtId="0" fontId="41" fillId="0" borderId="0" applyFont="0" applyFill="0" applyBorder="0" applyAlignment="0" applyProtection="0"/>
    <xf numFmtId="241" fontId="41" fillId="0" borderId="0"/>
    <xf numFmtId="0" fontId="367" fillId="71" borderId="0" applyNumberFormat="0" applyBorder="0" applyAlignment="0" applyProtection="0">
      <alignment vertical="center"/>
    </xf>
    <xf numFmtId="205" fontId="370" fillId="0" borderId="0" applyFont="0" applyFill="0" applyBorder="0" applyAlignment="0" applyProtection="0"/>
    <xf numFmtId="0" fontId="240" fillId="61" borderId="159" applyNumberFormat="0" applyAlignment="0" applyProtection="0"/>
    <xf numFmtId="205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33" fontId="369" fillId="0" borderId="0" applyFont="0" applyFill="0" applyBorder="0" applyAlignment="0" applyProtection="0"/>
    <xf numFmtId="0" fontId="18" fillId="0" borderId="167">
      <alignment horizontal="left" vertical="center"/>
    </xf>
    <xf numFmtId="212" fontId="41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0" fontId="7" fillId="0" borderId="0"/>
    <xf numFmtId="203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0" fontId="268" fillId="87" borderId="246" applyNumberFormat="0" applyAlignment="0" applyProtection="0">
      <alignment vertical="center"/>
    </xf>
    <xf numFmtId="3" fontId="8" fillId="2" borderId="311" applyNumberFormat="0" applyFont="0" applyFill="0" applyBorder="0" applyAlignment="0" applyProtection="0">
      <alignment horizontal="center" vertical="center" wrapText="1"/>
    </xf>
    <xf numFmtId="0" fontId="18" fillId="0" borderId="286">
      <alignment horizontal="left" vertical="center"/>
    </xf>
    <xf numFmtId="0" fontId="247" fillId="0" borderId="0"/>
    <xf numFmtId="202" fontId="370" fillId="0" borderId="0" applyFont="0" applyFill="0" applyBorder="0" applyAlignment="0" applyProtection="0"/>
    <xf numFmtId="0" fontId="178" fillId="0" borderId="100" applyNumberFormat="0" applyFill="0" applyAlignment="0" applyProtection="0">
      <alignment vertical="center"/>
    </xf>
    <xf numFmtId="229" fontId="370" fillId="0" borderId="0" applyFont="0" applyFill="0" applyBorder="0" applyAlignment="0" applyProtection="0"/>
    <xf numFmtId="3" fontId="8" fillId="2" borderId="202" applyNumberFormat="0" applyFont="0" applyFill="0" applyBorder="0" applyAlignment="0" applyProtection="0">
      <alignment horizontal="center" vertical="center" wrapText="1"/>
    </xf>
    <xf numFmtId="0" fontId="7" fillId="88" borderId="239" applyNumberFormat="0" applyFont="0" applyAlignment="0" applyProtection="0">
      <alignment vertical="center"/>
    </xf>
    <xf numFmtId="41" fontId="7" fillId="0" borderId="0" applyFont="0" applyFill="0" applyBorder="0" applyAlignment="0" applyProtection="0"/>
    <xf numFmtId="0" fontId="233" fillId="61" borderId="246" applyNumberFormat="0" applyAlignment="0" applyProtection="0"/>
    <xf numFmtId="0" fontId="348" fillId="87" borderId="261" applyNumberFormat="0" applyAlignment="0" applyProtection="0"/>
    <xf numFmtId="202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0" fontId="363" fillId="72" borderId="289" applyNumberFormat="0" applyAlignment="0" applyProtection="0">
      <alignment vertical="center"/>
    </xf>
    <xf numFmtId="0" fontId="354" fillId="75" borderId="0" applyNumberFormat="0" applyBorder="0" applyAlignment="0" applyProtection="0">
      <alignment vertical="center"/>
    </xf>
    <xf numFmtId="205" fontId="369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" fillId="73" borderId="0" applyNumberFormat="0" applyBorder="0" applyAlignment="0" applyProtection="0"/>
    <xf numFmtId="0" fontId="329" fillId="87" borderId="277" applyNumberFormat="0" applyAlignment="0" applyProtection="0"/>
    <xf numFmtId="0" fontId="18" fillId="0" borderId="280">
      <alignment horizontal="left" vertical="center"/>
    </xf>
    <xf numFmtId="204" fontId="369" fillId="0" borderId="0" applyFont="0" applyFill="0" applyBorder="0" applyAlignment="0" applyProtection="0"/>
    <xf numFmtId="211" fontId="86" fillId="0" borderId="0">
      <protection locked="0"/>
    </xf>
    <xf numFmtId="0" fontId="162" fillId="18" borderId="0" applyNumberFormat="0" applyBorder="0" applyAlignment="0" applyProtection="0">
      <alignment vertical="center"/>
    </xf>
    <xf numFmtId="202" fontId="369" fillId="0" borderId="0" applyFont="0" applyFill="0" applyBorder="0" applyAlignment="0" applyProtection="0"/>
    <xf numFmtId="0" fontId="8" fillId="0" borderId="0"/>
    <xf numFmtId="0" fontId="233" fillId="61" borderId="332" applyNumberFormat="0" applyAlignment="0" applyProtection="0"/>
    <xf numFmtId="202" fontId="370" fillId="0" borderId="0" applyFont="0" applyFill="0" applyBorder="0" applyAlignment="0" applyProtection="0"/>
    <xf numFmtId="0" fontId="360" fillId="90" borderId="119" applyNumberFormat="0" applyAlignment="0" applyProtection="0">
      <alignment vertical="center"/>
    </xf>
    <xf numFmtId="0" fontId="361" fillId="0" borderId="121" applyNumberFormat="0" applyFill="0" applyAlignment="0" applyProtection="0"/>
    <xf numFmtId="3" fontId="8" fillId="2" borderId="285" applyNumberFormat="0" applyFont="0" applyFill="0" applyBorder="0" applyAlignment="0" applyProtection="0">
      <alignment horizontal="center" vertical="center" wrapText="1"/>
    </xf>
    <xf numFmtId="0" fontId="354" fillId="78" borderId="0" applyNumberFormat="0" applyBorder="0" applyAlignment="0" applyProtection="0"/>
    <xf numFmtId="0" fontId="5" fillId="76" borderId="0" applyNumberFormat="0" applyBorder="0" applyAlignment="0" applyProtection="0">
      <alignment vertical="center"/>
    </xf>
    <xf numFmtId="204" fontId="369" fillId="0" borderId="0" applyFont="0" applyFill="0" applyBorder="0" applyAlignment="0" applyProtection="0"/>
    <xf numFmtId="0" fontId="280" fillId="69" borderId="0" applyNumberFormat="0" applyBorder="0" applyAlignment="0" applyProtection="0">
      <alignment vertical="center"/>
    </xf>
    <xf numFmtId="204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0" fontId="18" fillId="0" borderId="179">
      <alignment horizontal="left" vertical="center"/>
    </xf>
    <xf numFmtId="204" fontId="370" fillId="0" borderId="0" applyFont="0" applyFill="0" applyBorder="0" applyAlignment="0" applyProtection="0"/>
    <xf numFmtId="0" fontId="162" fillId="0" borderId="0">
      <alignment vertical="center"/>
    </xf>
    <xf numFmtId="205" fontId="369" fillId="0" borderId="0" applyFont="0" applyFill="0" applyBorder="0" applyAlignment="0" applyProtection="0"/>
    <xf numFmtId="0" fontId="162" fillId="17" borderId="0" applyNumberFormat="0" applyBorder="0" applyAlignment="0" applyProtection="0">
      <alignment vertical="center"/>
    </xf>
    <xf numFmtId="205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0" fontId="18" fillId="0" borderId="154">
      <alignment horizontal="left" vertical="center"/>
    </xf>
    <xf numFmtId="205" fontId="370" fillId="0" borderId="0" applyFont="0" applyFill="0" applyBorder="0" applyAlignment="0" applyProtection="0"/>
    <xf numFmtId="0" fontId="42" fillId="0" borderId="0"/>
    <xf numFmtId="236" fontId="369" fillId="0" borderId="0" applyFont="0" applyFill="0" applyBorder="0" applyAlignment="0" applyProtection="0"/>
    <xf numFmtId="0" fontId="162" fillId="24" borderId="0" applyNumberFormat="0" applyBorder="0" applyAlignment="0" applyProtection="0">
      <alignment vertical="center"/>
    </xf>
    <xf numFmtId="37" fontId="94" fillId="0" borderId="170" applyAlignment="0"/>
    <xf numFmtId="205" fontId="369" fillId="0" borderId="0" applyFont="0" applyFill="0" applyBorder="0" applyAlignment="0" applyProtection="0"/>
    <xf numFmtId="0" fontId="240" fillId="61" borderId="146" applyNumberFormat="0" applyAlignment="0" applyProtection="0"/>
    <xf numFmtId="0" fontId="94" fillId="0" borderId="212">
      <alignment vertical="justify" wrapText="1"/>
    </xf>
    <xf numFmtId="203" fontId="369" fillId="0" borderId="0" applyFont="0" applyFill="0" applyBorder="0" applyAlignment="0" applyProtection="0"/>
    <xf numFmtId="341" fontId="42" fillId="0" borderId="0" applyFont="0" applyFill="0" applyBorder="0" applyAlignment="0" applyProtection="0"/>
    <xf numFmtId="205" fontId="369" fillId="0" borderId="0" applyFont="0" applyFill="0" applyBorder="0" applyAlignment="0" applyProtection="0"/>
    <xf numFmtId="0" fontId="164" fillId="32" borderId="0" applyNumberFormat="0" applyBorder="0" applyAlignment="0" applyProtection="0">
      <alignment vertical="center"/>
    </xf>
    <xf numFmtId="0" fontId="5" fillId="69" borderId="0" applyNumberFormat="0" applyBorder="0" applyAlignment="0" applyProtection="0"/>
    <xf numFmtId="236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0" fontId="41" fillId="0" borderId="0"/>
    <xf numFmtId="0" fontId="7" fillId="0" borderId="0">
      <alignment vertical="center"/>
    </xf>
    <xf numFmtId="0" fontId="240" fillId="61" borderId="247" applyNumberFormat="0" applyAlignment="0" applyProtection="0"/>
    <xf numFmtId="204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0" fontId="281" fillId="87" borderId="225" applyNumberFormat="0" applyAlignment="0" applyProtection="0">
      <alignment vertical="center"/>
    </xf>
    <xf numFmtId="204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3" fontId="8" fillId="2" borderId="185" applyNumberFormat="0" applyFont="0" applyFill="0" applyBorder="0" applyAlignment="0" applyProtection="0">
      <alignment horizontal="center" vertical="center" wrapText="1"/>
    </xf>
    <xf numFmtId="0" fontId="94" fillId="0" borderId="352">
      <alignment vertical="justify" wrapText="1"/>
    </xf>
    <xf numFmtId="9" fontId="5" fillId="0" borderId="0" applyFont="0" applyFill="0" applyBorder="0" applyAlignment="0" applyProtection="0">
      <alignment vertical="center"/>
    </xf>
    <xf numFmtId="0" fontId="370" fillId="0" borderId="0"/>
    <xf numFmtId="203" fontId="369" fillId="0" borderId="0" applyFont="0" applyFill="0" applyBorder="0" applyAlignment="0" applyProtection="0"/>
    <xf numFmtId="0" fontId="281" fillId="87" borderId="159" applyNumberFormat="0" applyAlignment="0" applyProtection="0">
      <alignment vertical="center"/>
    </xf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0" fontId="354" fillId="78" borderId="0" applyNumberFormat="0" applyBorder="0" applyAlignment="0" applyProtection="0">
      <alignment vertical="center"/>
    </xf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0" fontId="275" fillId="72" borderId="260" applyNumberFormat="0" applyAlignment="0" applyProtection="0">
      <alignment vertical="center"/>
    </xf>
    <xf numFmtId="205" fontId="369" fillId="0" borderId="0" applyFont="0" applyFill="0" applyBorder="0" applyAlignment="0" applyProtection="0"/>
    <xf numFmtId="221" fontId="102" fillId="0" borderId="0" applyFont="0" applyFill="0" applyBorder="0" applyProtection="0">
      <alignment horizontal="right" vertical="center"/>
    </xf>
    <xf numFmtId="0" fontId="268" fillId="87" borderId="139" applyNumberFormat="0" applyAlignment="0" applyProtection="0">
      <alignment vertical="center"/>
    </xf>
    <xf numFmtId="0" fontId="354" fillId="97" borderId="0" applyNumberFormat="0" applyBorder="0" applyAlignment="0" applyProtection="0">
      <alignment vertical="center"/>
    </xf>
    <xf numFmtId="203" fontId="369" fillId="0" borderId="0" applyFont="0" applyFill="0" applyBorder="0" applyAlignment="0" applyProtection="0"/>
    <xf numFmtId="0" fontId="247" fillId="0" borderId="0"/>
    <xf numFmtId="0" fontId="18" fillId="0" borderId="321">
      <alignment horizontal="left" vertical="center"/>
    </xf>
    <xf numFmtId="0" fontId="369" fillId="0" borderId="0"/>
    <xf numFmtId="202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37" fontId="94" fillId="0" borderId="223" applyAlignment="0"/>
    <xf numFmtId="203" fontId="370" fillId="0" borderId="0" applyFont="0" applyFill="0" applyBorder="0" applyAlignment="0" applyProtection="0"/>
    <xf numFmtId="0" fontId="240" fillId="61" borderId="240" applyNumberFormat="0" applyAlignment="0" applyProtection="0"/>
    <xf numFmtId="0" fontId="275" fillId="72" borderId="277" applyNumberFormat="0" applyAlignment="0" applyProtection="0">
      <alignment vertical="center"/>
    </xf>
    <xf numFmtId="204" fontId="370" fillId="0" borderId="0" applyFont="0" applyFill="0" applyBorder="0" applyAlignment="0" applyProtection="0"/>
    <xf numFmtId="0" fontId="366" fillId="0" borderId="131" applyNumberFormat="0" applyFill="0" applyAlignment="0" applyProtection="0"/>
    <xf numFmtId="0" fontId="354" fillId="79" borderId="0" applyNumberFormat="0" applyBorder="0" applyAlignment="0" applyProtection="0"/>
    <xf numFmtId="0" fontId="275" fillId="72" borderId="332" applyNumberFormat="0" applyAlignment="0" applyProtection="0">
      <alignment vertical="center"/>
    </xf>
    <xf numFmtId="0" fontId="240" fillId="61" borderId="247" applyNumberFormat="0" applyAlignment="0" applyProtection="0"/>
    <xf numFmtId="0" fontId="265" fillId="71" borderId="0" applyNumberFormat="0" applyBorder="0" applyAlignment="0" applyProtection="0">
      <alignment vertical="center"/>
    </xf>
    <xf numFmtId="202" fontId="370" fillId="0" borderId="0" applyFont="0" applyFill="0" applyBorder="0" applyAlignment="0" applyProtection="0"/>
    <xf numFmtId="0" fontId="268" fillId="87" borderId="325" applyNumberFormat="0" applyAlignment="0" applyProtection="0">
      <alignment vertical="center"/>
    </xf>
    <xf numFmtId="203" fontId="369" fillId="0" borderId="0" applyFont="0" applyFill="0" applyBorder="0" applyAlignment="0" applyProtection="0"/>
    <xf numFmtId="0" fontId="8" fillId="0" borderId="0"/>
    <xf numFmtId="0" fontId="348" fillId="87" borderId="193" applyNumberFormat="0" applyAlignment="0" applyProtection="0"/>
    <xf numFmtId="0" fontId="18" fillId="0" borderId="342">
      <alignment horizontal="left" vertical="center"/>
    </xf>
    <xf numFmtId="0" fontId="5" fillId="74" borderId="0" applyNumberFormat="0" applyBorder="0" applyAlignment="0" applyProtection="0">
      <alignment vertical="center"/>
    </xf>
    <xf numFmtId="233" fontId="369" fillId="0" borderId="0" applyFont="0" applyFill="0" applyBorder="0" applyAlignment="0" applyProtection="0"/>
    <xf numFmtId="0" fontId="182" fillId="43" borderId="97" applyNumberFormat="0" applyAlignment="0" applyProtection="0">
      <alignment vertical="center"/>
    </xf>
    <xf numFmtId="203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37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29" fontId="369" fillId="0" borderId="0" applyFont="0" applyFill="0" applyBorder="0" applyAlignment="0" applyProtection="0"/>
    <xf numFmtId="0" fontId="366" fillId="0" borderId="0" applyNumberFormat="0" applyFill="0" applyBorder="0" applyAlignment="0" applyProtection="0"/>
    <xf numFmtId="205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0" fontId="275" fillId="72" borderId="139" applyNumberFormat="0" applyAlignment="0" applyProtection="0">
      <alignment vertical="center"/>
    </xf>
    <xf numFmtId="0" fontId="94" fillId="0" borderId="264">
      <alignment vertical="justify" wrapText="1"/>
    </xf>
    <xf numFmtId="0" fontId="41" fillId="0" borderId="0"/>
    <xf numFmtId="0" fontId="281" fillId="87" borderId="140" applyNumberFormat="0" applyAlignment="0" applyProtection="0">
      <alignment vertical="center"/>
    </xf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0" fontId="265" fillId="70" borderId="0" applyNumberFormat="0" applyBorder="0" applyAlignment="0" applyProtection="0">
      <alignment vertical="center"/>
    </xf>
    <xf numFmtId="203" fontId="369" fillId="0" borderId="0" applyFont="0" applyFill="0" applyBorder="0" applyAlignment="0" applyProtection="0"/>
    <xf numFmtId="0" fontId="240" fillId="61" borderId="209" applyNumberFormat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37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0" fontId="187" fillId="0" borderId="103" applyNumberFormat="0" applyFill="0" applyAlignment="0" applyProtection="0">
      <alignment vertical="center"/>
    </xf>
    <xf numFmtId="0" fontId="8" fillId="0" borderId="0"/>
    <xf numFmtId="204" fontId="370" fillId="0" borderId="0" applyFont="0" applyFill="0" applyBorder="0" applyAlignment="0" applyProtection="0"/>
    <xf numFmtId="0" fontId="348" fillId="87" borderId="159" applyNumberFormat="0" applyAlignment="0" applyProtection="0"/>
    <xf numFmtId="0" fontId="94" fillId="0" borderId="187">
      <alignment vertical="justify" wrapText="1"/>
    </xf>
    <xf numFmtId="202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37" fontId="94" fillId="0" borderId="145" applyAlignment="0"/>
    <xf numFmtId="202" fontId="370" fillId="0" borderId="0" applyFont="0" applyFill="0" applyBorder="0" applyAlignment="0" applyProtection="0"/>
    <xf numFmtId="208" fontId="101" fillId="0" borderId="10">
      <protection locked="0"/>
    </xf>
    <xf numFmtId="202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0" fontId="18" fillId="0" borderId="234">
      <alignment horizontal="left" vertical="center"/>
    </xf>
    <xf numFmtId="205" fontId="370" fillId="0" borderId="0" applyFont="0" applyFill="0" applyBorder="0" applyAlignment="0" applyProtection="0"/>
    <xf numFmtId="0" fontId="18" fillId="0" borderId="286">
      <alignment horizontal="left" vertical="center"/>
    </xf>
    <xf numFmtId="3" fontId="8" fillId="2" borderId="194" applyNumberFormat="0" applyFont="0" applyFill="0" applyBorder="0" applyAlignment="0" applyProtection="0">
      <alignment horizontal="center" vertical="center" wrapText="1"/>
    </xf>
    <xf numFmtId="203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45" fontId="7" fillId="0" borderId="0" applyFont="0" applyFill="0" applyBorder="0" applyAlignment="0" applyProtection="0"/>
    <xf numFmtId="212" fontId="41" fillId="0" borderId="0" applyFont="0" applyFill="0" applyBorder="0" applyAlignment="0" applyProtection="0"/>
    <xf numFmtId="0" fontId="268" fillId="87" borderId="318" applyNumberFormat="0" applyAlignment="0" applyProtection="0">
      <alignment vertical="center"/>
    </xf>
    <xf numFmtId="236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0" fontId="18" fillId="0" borderId="263">
      <alignment horizontal="left" vertical="center"/>
    </xf>
    <xf numFmtId="0" fontId="5" fillId="89" borderId="0" applyNumberFormat="0" applyBorder="0" applyAlignment="0" applyProtection="0">
      <alignment vertical="center"/>
    </xf>
    <xf numFmtId="236" fontId="370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268" fillId="87" borderId="224" applyNumberFormat="0" applyAlignment="0" applyProtection="0">
      <alignment vertical="center"/>
    </xf>
    <xf numFmtId="37" fontId="94" fillId="0" borderId="275" applyAlignment="0"/>
    <xf numFmtId="0" fontId="354" fillId="79" borderId="0" applyNumberFormat="0" applyBorder="0" applyAlignment="0" applyProtection="0"/>
    <xf numFmtId="0" fontId="5" fillId="67" borderId="0" applyNumberFormat="0" applyBorder="0" applyAlignment="0" applyProtection="0"/>
    <xf numFmtId="203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33" fontId="369" fillId="0" borderId="0" applyFont="0" applyFill="0" applyBorder="0" applyAlignment="0" applyProtection="0"/>
    <xf numFmtId="37" fontId="94" fillId="0" borderId="245" applyAlignment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0" fontId="41" fillId="0" borderId="0"/>
    <xf numFmtId="229" fontId="370" fillId="0" borderId="0" applyFont="0" applyFill="0" applyBorder="0" applyAlignment="0" applyProtection="0"/>
    <xf numFmtId="0" fontId="281" fillId="87" borderId="310" applyNumberFormat="0" applyAlignment="0" applyProtection="0">
      <alignment vertical="center"/>
    </xf>
    <xf numFmtId="0" fontId="275" fillId="72" borderId="289" applyNumberFormat="0" applyAlignment="0" applyProtection="0">
      <alignment vertical="center"/>
    </xf>
    <xf numFmtId="202" fontId="369" fillId="0" borderId="0" applyFont="0" applyFill="0" applyBorder="0" applyAlignment="0" applyProtection="0"/>
    <xf numFmtId="0" fontId="8" fillId="0" borderId="0"/>
    <xf numFmtId="0" fontId="18" fillId="0" borderId="280">
      <alignment horizontal="left" vertical="center"/>
    </xf>
    <xf numFmtId="204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0" fontId="275" fillId="72" borderId="238" applyNumberFormat="0" applyAlignment="0" applyProtection="0">
      <alignment vertical="center"/>
    </xf>
    <xf numFmtId="204" fontId="370" fillId="0" borderId="0" applyFont="0" applyFill="0" applyBorder="0" applyAlignment="0" applyProtection="0"/>
    <xf numFmtId="0" fontId="18" fillId="0" borderId="249">
      <alignment horizontal="left" vertical="center"/>
    </xf>
    <xf numFmtId="203" fontId="369" fillId="0" borderId="0" applyFont="0" applyFill="0" applyBorder="0" applyAlignment="0" applyProtection="0"/>
    <xf numFmtId="0" fontId="240" fillId="61" borderId="146" applyNumberFormat="0" applyAlignment="0" applyProtection="0"/>
    <xf numFmtId="0" fontId="275" fillId="72" borderId="289" applyNumberFormat="0" applyAlignment="0" applyProtection="0">
      <alignment vertical="center"/>
    </xf>
    <xf numFmtId="0" fontId="8" fillId="0" borderId="0"/>
    <xf numFmtId="0" fontId="41" fillId="0" borderId="0"/>
    <xf numFmtId="0" fontId="274" fillId="0" borderId="144" applyNumberFormat="0" applyFill="0" applyAlignment="0" applyProtection="0">
      <alignment vertical="center"/>
    </xf>
    <xf numFmtId="0" fontId="366" fillId="0" borderId="0" applyNumberFormat="0" applyFill="0" applyBorder="0" applyAlignment="0" applyProtection="0">
      <alignment vertical="center"/>
    </xf>
    <xf numFmtId="0" fontId="281" fillId="87" borderId="146" applyNumberFormat="0" applyAlignment="0" applyProtection="0">
      <alignment vertical="center"/>
    </xf>
    <xf numFmtId="202" fontId="370" fillId="0" borderId="0" applyFont="0" applyFill="0" applyBorder="0" applyAlignment="0" applyProtection="0"/>
    <xf numFmtId="236" fontId="369" fillId="0" borderId="0" applyFont="0" applyFill="0" applyBorder="0" applyAlignment="0" applyProtection="0"/>
    <xf numFmtId="37" fontId="94" fillId="0" borderId="145" applyAlignment="0"/>
    <xf numFmtId="202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0" fontId="18" fillId="0" borderId="242">
      <alignment horizontal="left" vertical="center"/>
    </xf>
    <xf numFmtId="0" fontId="41" fillId="0" borderId="0"/>
    <xf numFmtId="0" fontId="369" fillId="0" borderId="0"/>
    <xf numFmtId="0" fontId="4" fillId="0" borderId="0">
      <alignment vertical="center"/>
    </xf>
    <xf numFmtId="204" fontId="369" fillId="0" borderId="0" applyFont="0" applyFill="0" applyBorder="0" applyAlignment="0" applyProtection="0"/>
    <xf numFmtId="37" fontId="94" fillId="0" borderId="308" applyAlignment="0"/>
    <xf numFmtId="202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0" fontId="7" fillId="0" borderId="0"/>
    <xf numFmtId="0" fontId="18" fillId="0" borderId="204">
      <alignment horizontal="left" vertical="center"/>
    </xf>
    <xf numFmtId="202" fontId="369" fillId="0" borderId="0" applyFont="0" applyFill="0" applyBorder="0" applyAlignment="0" applyProtection="0"/>
    <xf numFmtId="0" fontId="164" fillId="30" borderId="0" applyNumberFormat="0" applyBorder="0" applyAlignment="0" applyProtection="0">
      <alignment vertical="center"/>
    </xf>
    <xf numFmtId="0" fontId="7" fillId="0" borderId="0"/>
    <xf numFmtId="0" fontId="7" fillId="0" borderId="0"/>
    <xf numFmtId="202" fontId="369" fillId="0" borderId="0" applyFont="0" applyFill="0" applyBorder="0" applyAlignment="0" applyProtection="0"/>
    <xf numFmtId="0" fontId="268" fillId="87" borderId="289" applyNumberFormat="0" applyAlignment="0" applyProtection="0">
      <alignment vertical="center"/>
    </xf>
    <xf numFmtId="229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0" fontId="268" fillId="87" borderId="192" applyNumberFormat="0" applyAlignment="0" applyProtection="0">
      <alignment vertical="center"/>
    </xf>
    <xf numFmtId="205" fontId="370" fillId="0" borderId="0" applyFont="0" applyFill="0" applyBorder="0" applyAlignment="0" applyProtection="0"/>
    <xf numFmtId="0" fontId="18" fillId="0" borderId="263">
      <alignment horizontal="left" vertical="center"/>
    </xf>
    <xf numFmtId="0" fontId="172" fillId="41" borderId="0" applyNumberFormat="0" applyBorder="0" applyAlignment="0" applyProtection="0">
      <alignment vertical="center"/>
    </xf>
    <xf numFmtId="37" fontId="94" fillId="0" borderId="176" applyAlignment="0"/>
    <xf numFmtId="256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0" fontId="329" fillId="87" borderId="238" applyNumberFormat="0" applyAlignment="0" applyProtection="0"/>
    <xf numFmtId="179" fontId="41" fillId="0" borderId="0"/>
    <xf numFmtId="9" fontId="5" fillId="0" borderId="0" applyFont="0" applyFill="0" applyBorder="0" applyAlignment="0" applyProtection="0">
      <alignment vertical="center"/>
    </xf>
    <xf numFmtId="236" fontId="370" fillId="0" borderId="0" applyFont="0" applyFill="0" applyBorder="0" applyAlignment="0" applyProtection="0"/>
    <xf numFmtId="0" fontId="94" fillId="0" borderId="187">
      <alignment vertical="justify" wrapText="1"/>
    </xf>
    <xf numFmtId="205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0" fontId="354" fillId="86" borderId="0" applyNumberFormat="0" applyBorder="0" applyAlignment="0" applyProtection="0">
      <alignment vertical="center"/>
    </xf>
    <xf numFmtId="0" fontId="18" fillId="0" borderId="286">
      <alignment horizontal="left" vertical="center"/>
    </xf>
    <xf numFmtId="9" fontId="5" fillId="0" borderId="0" applyFont="0" applyFill="0" applyBorder="0" applyAlignment="0" applyProtection="0">
      <alignment vertical="center"/>
    </xf>
    <xf numFmtId="203" fontId="370" fillId="0" borderId="0" applyFont="0" applyFill="0" applyBorder="0" applyAlignment="0" applyProtection="0"/>
    <xf numFmtId="0" fontId="247" fillId="0" borderId="0"/>
    <xf numFmtId="0" fontId="366" fillId="0" borderId="0" applyNumberFormat="0" applyFill="0" applyBorder="0" applyAlignment="0" applyProtection="0"/>
    <xf numFmtId="204" fontId="369" fillId="0" borderId="0" applyFont="0" applyFill="0" applyBorder="0" applyAlignment="0" applyProtection="0"/>
    <xf numFmtId="3" fontId="8" fillId="2" borderId="335" applyNumberFormat="0" applyFont="0" applyFill="0" applyBorder="0" applyAlignment="0" applyProtection="0">
      <alignment horizontal="center" vertical="center" wrapText="1"/>
    </xf>
    <xf numFmtId="0" fontId="370" fillId="0" borderId="0"/>
    <xf numFmtId="0" fontId="369" fillId="0" borderId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0" fontId="369" fillId="0" borderId="0"/>
    <xf numFmtId="0" fontId="7" fillId="52" borderId="333" applyNumberFormat="0" applyFont="0" applyAlignment="0" applyProtection="0"/>
    <xf numFmtId="0" fontId="8" fillId="0" borderId="0"/>
    <xf numFmtId="0" fontId="354" fillId="86" borderId="0" applyNumberFormat="0" applyBorder="0" applyAlignment="0" applyProtection="0">
      <alignment vertical="center"/>
    </xf>
    <xf numFmtId="0" fontId="348" fillId="87" borderId="340" applyNumberFormat="0" applyAlignment="0" applyProtection="0"/>
    <xf numFmtId="203" fontId="369" fillId="0" borderId="0" applyFont="0" applyFill="0" applyBorder="0" applyAlignment="0" applyProtection="0"/>
    <xf numFmtId="0" fontId="18" fillId="0" borderId="228">
      <alignment horizontal="left" vertical="center"/>
    </xf>
    <xf numFmtId="0" fontId="329" fillId="87" borderId="300" applyNumberFormat="0" applyAlignment="0" applyProtection="0"/>
    <xf numFmtId="205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37" fontId="94" fillId="0" borderId="283" applyAlignment="0"/>
    <xf numFmtId="0" fontId="275" fillId="72" borderId="246" applyNumberFormat="0" applyAlignment="0" applyProtection="0">
      <alignment vertical="center"/>
    </xf>
    <xf numFmtId="205" fontId="369" fillId="0" borderId="0" applyFont="0" applyFill="0" applyBorder="0" applyAlignment="0" applyProtection="0"/>
    <xf numFmtId="23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0" fontId="370" fillId="0" borderId="0"/>
    <xf numFmtId="0" fontId="348" fillId="87" borderId="301" applyNumberFormat="0" applyAlignment="0" applyProtection="0"/>
    <xf numFmtId="204" fontId="370" fillId="0" borderId="0" applyFont="0" applyFill="0" applyBorder="0" applyAlignment="0" applyProtection="0"/>
    <xf numFmtId="0" fontId="369" fillId="0" borderId="0"/>
    <xf numFmtId="205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0" fontId="274" fillId="0" borderId="169" applyNumberFormat="0" applyFill="0" applyAlignment="0" applyProtection="0">
      <alignment vertical="center"/>
    </xf>
    <xf numFmtId="0" fontId="18" fillId="0" borderId="286">
      <alignment horizontal="left" vertical="center"/>
    </xf>
    <xf numFmtId="205" fontId="370" fillId="0" borderId="0" applyFont="0" applyFill="0" applyBorder="0" applyAlignment="0" applyProtection="0"/>
    <xf numFmtId="0" fontId="266" fillId="78" borderId="0" applyNumberFormat="0" applyBorder="0" applyAlignment="0" applyProtection="0">
      <alignment vertical="center"/>
    </xf>
    <xf numFmtId="204" fontId="370" fillId="0" borderId="0" applyFont="0" applyFill="0" applyBorder="0" applyAlignment="0" applyProtection="0"/>
    <xf numFmtId="0" fontId="18" fillId="0" borderId="342">
      <alignment horizontal="left" vertical="center"/>
    </xf>
    <xf numFmtId="0" fontId="268" fillId="87" borderId="277" applyNumberFormat="0" applyAlignment="0" applyProtection="0">
      <alignment vertical="center"/>
    </xf>
    <xf numFmtId="0" fontId="18" fillId="0" borderId="234">
      <alignment horizontal="left" vertical="center"/>
    </xf>
    <xf numFmtId="37" fontId="94" fillId="0" borderId="237" applyAlignment="0"/>
    <xf numFmtId="0" fontId="170" fillId="39" borderId="0" applyNumberFormat="0" applyBorder="0" applyAlignment="0" applyProtection="0">
      <alignment vertical="center"/>
    </xf>
    <xf numFmtId="0" fontId="369" fillId="0" borderId="0"/>
    <xf numFmtId="202" fontId="369" fillId="0" borderId="0" applyFont="0" applyFill="0" applyBorder="0" applyAlignment="0" applyProtection="0"/>
    <xf numFmtId="0" fontId="354" fillId="78" borderId="0" applyNumberFormat="0" applyBorder="0" applyAlignment="0" applyProtection="0"/>
    <xf numFmtId="3" fontId="8" fillId="2" borderId="153" applyNumberFormat="0" applyFont="0" applyFill="0" applyBorder="0" applyAlignment="0" applyProtection="0">
      <alignment horizontal="center" vertical="center" wrapText="1"/>
    </xf>
    <xf numFmtId="0" fontId="369" fillId="0" borderId="0"/>
    <xf numFmtId="3" fontId="8" fillId="2" borderId="262" applyNumberFormat="0" applyFont="0" applyFill="0" applyBorder="0" applyAlignment="0" applyProtection="0">
      <alignment horizontal="center" vertical="center" wrapText="1"/>
    </xf>
    <xf numFmtId="0" fontId="275" fillId="72" borderId="260" applyNumberFormat="0" applyAlignment="0" applyProtection="0">
      <alignment vertical="center"/>
    </xf>
    <xf numFmtId="202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0" fontId="5" fillId="73" borderId="0" applyNumberFormat="0" applyBorder="0" applyAlignment="0" applyProtection="0"/>
    <xf numFmtId="202" fontId="370" fillId="0" borderId="0" applyFont="0" applyFill="0" applyBorder="0" applyAlignment="0" applyProtection="0"/>
    <xf numFmtId="241" fontId="41" fillId="0" borderId="0"/>
    <xf numFmtId="0" fontId="247" fillId="0" borderId="0"/>
    <xf numFmtId="202" fontId="369" fillId="0" borderId="0" applyFont="0" applyFill="0" applyBorder="0" applyAlignment="0" applyProtection="0"/>
    <xf numFmtId="0" fontId="233" fillId="61" borderId="158" applyNumberFormat="0" applyAlignment="0" applyProtection="0"/>
    <xf numFmtId="202" fontId="369" fillId="0" borderId="0" applyFont="0" applyFill="0" applyBorder="0" applyAlignment="0" applyProtection="0"/>
    <xf numFmtId="0" fontId="18" fillId="0" borderId="263">
      <alignment horizontal="left" vertical="center"/>
    </xf>
    <xf numFmtId="0" fontId="247" fillId="0" borderId="0"/>
    <xf numFmtId="205" fontId="369" fillId="0" borderId="0" applyFont="0" applyFill="0" applyBorder="0" applyAlignment="0" applyProtection="0"/>
    <xf numFmtId="0" fontId="329" fillId="87" borderId="260" applyNumberFormat="0" applyAlignment="0" applyProtection="0"/>
    <xf numFmtId="204" fontId="370" fillId="0" borderId="0" applyFont="0" applyFill="0" applyBorder="0" applyAlignment="0" applyProtection="0"/>
    <xf numFmtId="0" fontId="348" fillId="87" borderId="193" applyNumberFormat="0" applyAlignment="0" applyProtection="0"/>
    <xf numFmtId="37" fontId="94" fillId="0" borderId="283" applyAlignment="0"/>
    <xf numFmtId="0" fontId="369" fillId="0" borderId="0"/>
    <xf numFmtId="0" fontId="302" fillId="88" borderId="239" applyNumberFormat="0" applyFont="0" applyAlignment="0" applyProtection="0"/>
    <xf numFmtId="237" fontId="370" fillId="0" borderId="0" applyFont="0" applyFill="0" applyBorder="0" applyAlignment="0" applyProtection="0"/>
    <xf numFmtId="0" fontId="241" fillId="0" borderId="0" applyNumberFormat="0" applyFill="0" applyBorder="0" applyAlignment="0" applyProtection="0">
      <alignment vertical="center"/>
    </xf>
    <xf numFmtId="0" fontId="348" fillId="87" borderId="240" applyNumberFormat="0" applyAlignment="0" applyProtection="0"/>
    <xf numFmtId="0" fontId="348" fillId="87" borderId="201" applyNumberFormat="0" applyAlignment="0" applyProtection="0"/>
    <xf numFmtId="0" fontId="240" fillId="61" borderId="261" applyNumberFormat="0" applyAlignment="0" applyProtection="0"/>
    <xf numFmtId="0" fontId="247" fillId="0" borderId="0"/>
    <xf numFmtId="0" fontId="8" fillId="0" borderId="0"/>
    <xf numFmtId="9" fontId="5" fillId="0" borderId="0" applyFont="0" applyFill="0" applyBorder="0" applyAlignment="0" applyProtection="0">
      <alignment vertical="center"/>
    </xf>
    <xf numFmtId="202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36" fontId="370" fillId="0" borderId="0" applyFont="0" applyFill="0" applyBorder="0" applyAlignment="0" applyProtection="0"/>
    <xf numFmtId="0" fontId="370" fillId="0" borderId="0"/>
    <xf numFmtId="204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0" fontId="41" fillId="0" borderId="0"/>
    <xf numFmtId="205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0" fontId="233" fillId="61" borderId="289" applyNumberFormat="0" applyAlignment="0" applyProtection="0"/>
    <xf numFmtId="0" fontId="354" fillId="85" borderId="0" applyNumberFormat="0" applyBorder="0" applyAlignment="0" applyProtection="0"/>
    <xf numFmtId="203" fontId="370" fillId="0" borderId="0" applyFont="0" applyFill="0" applyBorder="0" applyAlignment="0" applyProtection="0"/>
    <xf numFmtId="0" fontId="18" fillId="0" borderId="351">
      <alignment horizontal="left" vertical="center"/>
    </xf>
    <xf numFmtId="205" fontId="369" fillId="0" borderId="0" applyFont="0" applyFill="0" applyBorder="0" applyAlignment="0" applyProtection="0"/>
    <xf numFmtId="0" fontId="18" fillId="0" borderId="234">
      <alignment horizontal="left" vertical="center"/>
    </xf>
    <xf numFmtId="205" fontId="369" fillId="0" borderId="0" applyFont="0" applyFill="0" applyBorder="0" applyAlignment="0" applyProtection="0"/>
    <xf numFmtId="0" fontId="354" fillId="74" borderId="0" applyNumberFormat="0" applyBorder="0" applyAlignment="0" applyProtection="0"/>
    <xf numFmtId="3" fontId="8" fillId="2" borderId="210" applyNumberFormat="0" applyFont="0" applyFill="0" applyBorder="0" applyAlignment="0" applyProtection="0">
      <alignment horizontal="center" vertical="center" wrapText="1"/>
    </xf>
    <xf numFmtId="0" fontId="5" fillId="72" borderId="0" applyNumberFormat="0" applyBorder="0" applyAlignment="0" applyProtection="0"/>
    <xf numFmtId="37" fontId="94" fillId="0" borderId="176" applyAlignment="0"/>
    <xf numFmtId="204" fontId="369" fillId="0" borderId="0" applyFont="0" applyFill="0" applyBorder="0" applyAlignment="0" applyProtection="0"/>
    <xf numFmtId="0" fontId="348" fillId="87" borderId="171" applyNumberFormat="0" applyAlignment="0" applyProtection="0"/>
    <xf numFmtId="37" fontId="94" fillId="0" borderId="275" applyAlignment="0"/>
    <xf numFmtId="203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0" fontId="233" fillId="61" borderId="224" applyNumberFormat="0" applyAlignment="0" applyProtection="0"/>
    <xf numFmtId="0" fontId="42" fillId="0" borderId="0"/>
    <xf numFmtId="0" fontId="240" fillId="61" borderId="301" applyNumberFormat="0" applyAlignment="0" applyProtection="0"/>
    <xf numFmtId="9" fontId="5" fillId="0" borderId="0" applyFont="0" applyFill="0" applyBorder="0" applyAlignment="0" applyProtection="0">
      <alignment vertical="center"/>
    </xf>
    <xf numFmtId="0" fontId="159" fillId="0" borderId="0"/>
    <xf numFmtId="205" fontId="369" fillId="0" borderId="0" applyFont="0" applyFill="0" applyBorder="0" applyAlignment="0" applyProtection="0"/>
    <xf numFmtId="0" fontId="240" fillId="61" borderId="171" applyNumberFormat="0" applyAlignment="0" applyProtection="0"/>
    <xf numFmtId="203" fontId="370" fillId="0" borderId="0" applyFont="0" applyFill="0" applyBorder="0" applyAlignment="0" applyProtection="0"/>
    <xf numFmtId="0" fontId="162" fillId="15" borderId="0" applyNumberFormat="0" applyBorder="0" applyAlignment="0" applyProtection="0">
      <alignment vertical="center"/>
    </xf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0" fontId="5" fillId="71" borderId="0" applyNumberFormat="0" applyBorder="0" applyAlignment="0" applyProtection="0">
      <alignment vertical="center"/>
    </xf>
    <xf numFmtId="203" fontId="370" fillId="0" borderId="0" applyFont="0" applyFill="0" applyBorder="0" applyAlignment="0" applyProtection="0"/>
    <xf numFmtId="229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0" fontId="4" fillId="0" borderId="0">
      <alignment vertical="center"/>
    </xf>
    <xf numFmtId="0" fontId="240" fillId="61" borderId="326" applyNumberFormat="0" applyAlignment="0" applyProtection="0"/>
    <xf numFmtId="203" fontId="369" fillId="0" borderId="0" applyFont="0" applyFill="0" applyBorder="0" applyAlignment="0" applyProtection="0"/>
    <xf numFmtId="0" fontId="354" fillId="96" borderId="0" applyNumberFormat="0" applyBorder="0" applyAlignment="0" applyProtection="0">
      <alignment vertical="center"/>
    </xf>
    <xf numFmtId="0" fontId="94" fillId="0" borderId="243">
      <alignment vertical="justify" wrapText="1"/>
    </xf>
    <xf numFmtId="205" fontId="370" fillId="0" borderId="0" applyFont="0" applyFill="0" applyBorder="0" applyAlignment="0" applyProtection="0"/>
    <xf numFmtId="0" fontId="162" fillId="22" borderId="0" applyNumberFormat="0" applyBorder="0" applyAlignment="0" applyProtection="0">
      <alignment vertical="center"/>
    </xf>
    <xf numFmtId="203" fontId="369" fillId="0" borderId="0" applyFont="0" applyFill="0" applyBorder="0" applyAlignment="0" applyProtection="0"/>
    <xf numFmtId="0" fontId="354" fillId="79" borderId="0" applyNumberFormat="0" applyBorder="0" applyAlignment="0" applyProtection="0">
      <alignment vertical="center"/>
    </xf>
    <xf numFmtId="0" fontId="233" fillId="61" borderId="347" applyNumberFormat="0" applyAlignment="0" applyProtection="0"/>
    <xf numFmtId="0" fontId="18" fillId="0" borderId="173">
      <alignment horizontal="left" vertical="center"/>
    </xf>
    <xf numFmtId="0" fontId="18" fillId="0" borderId="173">
      <alignment horizontal="left" vertical="center"/>
    </xf>
    <xf numFmtId="202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0" fontId="7" fillId="88" borderId="239" applyNumberFormat="0" applyFont="0" applyAlignment="0" applyProtection="0">
      <alignment vertical="center"/>
    </xf>
    <xf numFmtId="205" fontId="370" fillId="0" borderId="0" applyFont="0" applyFill="0" applyBorder="0" applyAlignment="0" applyProtection="0"/>
    <xf numFmtId="0" fontId="369" fillId="0" borderId="0"/>
    <xf numFmtId="0" fontId="91" fillId="0" borderId="0"/>
    <xf numFmtId="204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0" fontId="369" fillId="0" borderId="0"/>
    <xf numFmtId="205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0" fontId="8" fillId="0" borderId="0"/>
    <xf numFmtId="229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0" fontId="184" fillId="0" borderId="0" applyNumberFormat="0" applyFill="0" applyBorder="0" applyAlignment="0" applyProtection="0">
      <alignment vertical="center"/>
    </xf>
    <xf numFmtId="0" fontId="354" fillId="79" borderId="0" applyNumberFormat="0" applyBorder="0" applyAlignment="0" applyProtection="0"/>
    <xf numFmtId="0" fontId="18" fillId="0" borderId="303">
      <alignment horizontal="left" vertical="center"/>
    </xf>
    <xf numFmtId="0" fontId="7" fillId="0" borderId="0"/>
    <xf numFmtId="0" fontId="8" fillId="0" borderId="0"/>
    <xf numFmtId="0" fontId="348" fillId="87" borderId="334" applyNumberFormat="0" applyAlignment="0" applyProtection="0"/>
    <xf numFmtId="0" fontId="370" fillId="0" borderId="0"/>
    <xf numFmtId="0" fontId="18" fillId="0" borderId="154">
      <alignment horizontal="left" vertical="center"/>
    </xf>
    <xf numFmtId="0" fontId="193" fillId="38" borderId="105" applyNumberFormat="0" applyAlignment="0" applyProtection="0">
      <alignment vertical="center"/>
    </xf>
    <xf numFmtId="202" fontId="370" fillId="0" borderId="0" applyFont="0" applyFill="0" applyBorder="0" applyAlignment="0" applyProtection="0"/>
    <xf numFmtId="197" fontId="15" fillId="4" borderId="293">
      <alignment horizontal="right" vertical="center"/>
      <protection locked="0"/>
    </xf>
    <xf numFmtId="205" fontId="370" fillId="0" borderId="0" applyFont="0" applyFill="0" applyBorder="0" applyAlignment="0" applyProtection="0"/>
    <xf numFmtId="0" fontId="18" fillId="0" borderId="328">
      <alignment horizontal="left" vertical="center"/>
    </xf>
    <xf numFmtId="237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8" fontId="101" fillId="0" borderId="10">
      <protection locked="0"/>
    </xf>
    <xf numFmtId="37" fontId="94" fillId="0" borderId="331" applyAlignment="0"/>
    <xf numFmtId="0" fontId="281" fillId="87" borderId="349" applyNumberFormat="0" applyAlignment="0" applyProtection="0">
      <alignment vertical="center"/>
    </xf>
    <xf numFmtId="0" fontId="329" fillId="87" borderId="347" applyNumberFormat="0" applyAlignment="0" applyProtection="0"/>
    <xf numFmtId="205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37" fontId="94" fillId="0" borderId="203" applyAlignment="0"/>
    <xf numFmtId="0" fontId="348" fillId="87" borderId="146" applyNumberFormat="0" applyAlignment="0" applyProtection="0"/>
    <xf numFmtId="205" fontId="370" fillId="0" borderId="0" applyFont="0" applyFill="0" applyBorder="0" applyAlignment="0" applyProtection="0"/>
    <xf numFmtId="236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3" fontId="8" fillId="2" borderId="185" applyNumberFormat="0" applyFont="0" applyFill="0" applyBorder="0" applyAlignment="0" applyProtection="0">
      <alignment horizontal="center" vertical="center" wrapText="1"/>
    </xf>
    <xf numFmtId="0" fontId="18" fillId="0" borderId="211">
      <alignment horizontal="left" vertical="center"/>
    </xf>
    <xf numFmtId="0" fontId="354" fillId="76" borderId="0" applyNumberFormat="0" applyBorder="0" applyAlignment="0" applyProtection="0">
      <alignment vertical="center"/>
    </xf>
    <xf numFmtId="0" fontId="368" fillId="87" borderId="290" applyNumberFormat="0" applyAlignment="0" applyProtection="0"/>
    <xf numFmtId="0" fontId="240" fillId="61" borderId="171" applyNumberFormat="0" applyAlignment="0" applyProtection="0"/>
    <xf numFmtId="9" fontId="5" fillId="0" borderId="0" applyFont="0" applyFill="0" applyBorder="0" applyAlignment="0" applyProtection="0">
      <alignment vertical="center"/>
    </xf>
    <xf numFmtId="205" fontId="369" fillId="0" borderId="0" applyFont="0" applyFill="0" applyBorder="0" applyAlignment="0" applyProtection="0"/>
    <xf numFmtId="0" fontId="8" fillId="0" borderId="0"/>
    <xf numFmtId="0" fontId="8" fillId="0" borderId="0"/>
    <xf numFmtId="237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0" fontId="348" fillId="87" borderId="201" applyNumberFormat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0" fontId="371" fillId="98" borderId="289" applyNumberFormat="0" applyAlignment="0" applyProtection="0">
      <alignment vertical="center"/>
    </xf>
    <xf numFmtId="0" fontId="247" fillId="0" borderId="0"/>
    <xf numFmtId="0" fontId="357" fillId="70" borderId="0" applyNumberFormat="0" applyBorder="0" applyAlignment="0" applyProtection="0">
      <alignment vertical="center"/>
    </xf>
    <xf numFmtId="0" fontId="240" fillId="61" borderId="319" applyNumberFormat="0" applyAlignment="0" applyProtection="0"/>
    <xf numFmtId="236" fontId="370" fillId="0" borderId="0" applyFont="0" applyFill="0" applyBorder="0" applyAlignment="0" applyProtection="0"/>
    <xf numFmtId="0" fontId="360" fillId="90" borderId="119" applyNumberFormat="0" applyAlignment="0" applyProtection="0">
      <alignment vertical="center"/>
    </xf>
    <xf numFmtId="0" fontId="348" fillId="87" borderId="209" applyNumberFormat="0" applyAlignment="0" applyProtection="0"/>
    <xf numFmtId="0" fontId="233" fillId="61" borderId="183" applyNumberFormat="0" applyAlignment="0" applyProtection="0"/>
    <xf numFmtId="233" fontId="370" fillId="0" borderId="0" applyFont="0" applyFill="0" applyBorder="0" applyAlignment="0" applyProtection="0"/>
    <xf numFmtId="0" fontId="369" fillId="0" borderId="0"/>
    <xf numFmtId="9" fontId="5" fillId="0" borderId="0" applyFont="0" applyFill="0" applyBorder="0" applyAlignment="0" applyProtection="0">
      <alignment vertical="center"/>
    </xf>
    <xf numFmtId="0" fontId="268" fillId="87" borderId="158" applyNumberFormat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240" fillId="61" borderId="171" applyNumberFormat="0" applyAlignment="0" applyProtection="0"/>
    <xf numFmtId="3" fontId="8" fillId="2" borderId="147" applyNumberFormat="0" applyFont="0" applyFill="0" applyBorder="0" applyAlignment="0" applyProtection="0">
      <alignment horizontal="center" vertical="center" wrapText="1"/>
    </xf>
    <xf numFmtId="0" fontId="348" fillId="87" borderId="171" applyNumberFormat="0" applyAlignment="0" applyProtection="0"/>
    <xf numFmtId="43" fontId="7" fillId="0" borderId="0" applyFont="0" applyFill="0" applyBorder="0" applyAlignment="0" applyProtection="0"/>
    <xf numFmtId="205" fontId="370" fillId="0" borderId="0" applyFont="0" applyFill="0" applyBorder="0" applyAlignment="0" applyProtection="0"/>
    <xf numFmtId="3" fontId="8" fillId="2" borderId="172" applyNumberFormat="0" applyFont="0" applyFill="0" applyBorder="0" applyAlignment="0" applyProtection="0">
      <alignment horizontal="center" vertical="center" wrapText="1"/>
    </xf>
    <xf numFmtId="0" fontId="18" fillId="0" borderId="204">
      <alignment horizontal="left" vertical="center"/>
    </xf>
    <xf numFmtId="0" fontId="18" fillId="0" borderId="234">
      <alignment horizontal="left" vertical="center"/>
    </xf>
    <xf numFmtId="0" fontId="233" fillId="61" borderId="325" applyNumberFormat="0" applyAlignment="0" applyProtection="0"/>
    <xf numFmtId="0" fontId="329" fillId="87" borderId="300" applyNumberFormat="0" applyAlignment="0" applyProtection="0"/>
    <xf numFmtId="0" fontId="302" fillId="88" borderId="348" applyNumberFormat="0" applyFont="0" applyAlignment="0" applyProtection="0"/>
    <xf numFmtId="0" fontId="369" fillId="0" borderId="0"/>
    <xf numFmtId="0" fontId="247" fillId="0" borderId="0"/>
    <xf numFmtId="0" fontId="348" fillId="87" borderId="349" applyNumberFormat="0" applyAlignment="0" applyProtection="0"/>
    <xf numFmtId="202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0" fontId="275" fillId="72" borderId="224" applyNumberFormat="0" applyAlignment="0" applyProtection="0">
      <alignment vertical="center"/>
    </xf>
    <xf numFmtId="0" fontId="233" fillId="61" borderId="183" applyNumberFormat="0" applyAlignment="0" applyProtection="0"/>
    <xf numFmtId="0" fontId="268" fillId="87" borderId="289" applyNumberFormat="0" applyAlignment="0" applyProtection="0">
      <alignment vertical="center"/>
    </xf>
    <xf numFmtId="202" fontId="370" fillId="0" borderId="0" applyFont="0" applyFill="0" applyBorder="0" applyAlignment="0" applyProtection="0"/>
    <xf numFmtId="0" fontId="240" fillId="61" borderId="278" applyNumberFormat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0" fontId="360" fillId="90" borderId="119" applyNumberFormat="0" applyAlignment="0" applyProtection="0"/>
    <xf numFmtId="0" fontId="7" fillId="0" borderId="0"/>
    <xf numFmtId="202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0" fontId="41" fillId="0" borderId="0"/>
    <xf numFmtId="205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0" fontId="41" fillId="0" borderId="0"/>
    <xf numFmtId="3" fontId="8" fillId="2" borderId="178" applyNumberFormat="0" applyFont="0" applyFill="0" applyBorder="0" applyAlignment="0" applyProtection="0">
      <alignment horizontal="center" vertical="center" wrapText="1"/>
    </xf>
    <xf numFmtId="0" fontId="268" fillId="87" borderId="238" applyNumberFormat="0" applyAlignment="0" applyProtection="0">
      <alignment vertical="center"/>
    </xf>
    <xf numFmtId="41" fontId="7" fillId="0" borderId="0" applyFont="0" applyFill="0" applyBorder="0" applyAlignment="0" applyProtection="0"/>
    <xf numFmtId="37" fontId="94" fillId="0" borderId="191" applyAlignment="0"/>
    <xf numFmtId="202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12" fontId="41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341" fontId="42" fillId="0" borderId="0" applyFont="0" applyFill="0" applyBorder="0" applyAlignment="0" applyProtection="0"/>
    <xf numFmtId="204" fontId="370" fillId="0" borderId="0" applyFont="0" applyFill="0" applyBorder="0" applyAlignment="0" applyProtection="0"/>
    <xf numFmtId="0" fontId="7" fillId="0" borderId="0">
      <alignment vertical="center"/>
    </xf>
    <xf numFmtId="205" fontId="370" fillId="0" borderId="0" applyFont="0" applyFill="0" applyBorder="0" applyAlignment="0" applyProtection="0"/>
    <xf numFmtId="0" fontId="369" fillId="0" borderId="0"/>
    <xf numFmtId="0" fontId="373" fillId="89" borderId="0" applyNumberFormat="0" applyBorder="0" applyAlignment="0" applyProtection="0">
      <alignment vertical="center"/>
    </xf>
    <xf numFmtId="0" fontId="274" fillId="0" borderId="288" applyNumberFormat="0" applyFill="0" applyAlignment="0" applyProtection="0">
      <alignment vertical="center"/>
    </xf>
    <xf numFmtId="205" fontId="370" fillId="0" borderId="0" applyFont="0" applyFill="0" applyBorder="0" applyAlignment="0" applyProtection="0"/>
    <xf numFmtId="0" fontId="281" fillId="87" borderId="152" applyNumberFormat="0" applyAlignment="0" applyProtection="0">
      <alignment vertical="center"/>
    </xf>
    <xf numFmtId="204" fontId="369" fillId="0" borderId="0" applyFont="0" applyFill="0" applyBorder="0" applyAlignment="0" applyProtection="0"/>
    <xf numFmtId="0" fontId="274" fillId="0" borderId="150" applyNumberFormat="0" applyFill="0" applyAlignment="0" applyProtection="0">
      <alignment vertical="center"/>
    </xf>
    <xf numFmtId="0" fontId="247" fillId="0" borderId="0"/>
    <xf numFmtId="41" fontId="41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0" fontId="8" fillId="0" borderId="0"/>
    <xf numFmtId="0" fontId="7" fillId="52" borderId="239" applyNumberFormat="0" applyFont="0" applyAlignment="0" applyProtection="0"/>
    <xf numFmtId="0" fontId="18" fillId="0" borderId="286">
      <alignment horizontal="left" vertical="center"/>
    </xf>
    <xf numFmtId="0" fontId="348" fillId="87" borderId="225" applyNumberFormat="0" applyAlignment="0" applyProtection="0"/>
    <xf numFmtId="229" fontId="370" fillId="0" borderId="0" applyFont="0" applyFill="0" applyBorder="0" applyAlignment="0" applyProtection="0"/>
    <xf numFmtId="0" fontId="8" fillId="0" borderId="0"/>
    <xf numFmtId="0" fontId="240" fillId="61" borderId="261" applyNumberFormat="0" applyAlignment="0" applyProtection="0"/>
    <xf numFmtId="0" fontId="354" fillId="76" borderId="0" applyNumberFormat="0" applyBorder="0" applyAlignment="0" applyProtection="0">
      <alignment vertical="center"/>
    </xf>
    <xf numFmtId="228" fontId="85" fillId="0" borderId="0" applyFont="0" applyFill="0" applyBorder="0" applyAlignment="0" applyProtection="0"/>
    <xf numFmtId="203" fontId="369" fillId="0" borderId="0" applyFont="0" applyFill="0" applyBorder="0" applyAlignment="0" applyProtection="0"/>
    <xf numFmtId="0" fontId="18" fillId="0" borderId="312">
      <alignment horizontal="left" vertical="center"/>
    </xf>
    <xf numFmtId="37" fontId="94" fillId="0" borderId="138" applyAlignment="0"/>
    <xf numFmtId="204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0" fontId="18" fillId="0" borderId="173">
      <alignment horizontal="left" vertical="center"/>
    </xf>
    <xf numFmtId="0" fontId="354" fillId="68" borderId="0" applyNumberFormat="0" applyBorder="0" applyAlignment="0" applyProtection="0">
      <alignment vertical="center"/>
    </xf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0" fontId="274" fillId="0" borderId="244" applyNumberFormat="0" applyFill="0" applyAlignment="0" applyProtection="0">
      <alignment vertical="center"/>
    </xf>
    <xf numFmtId="0" fontId="8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0" fontId="329" fillId="87" borderId="347" applyNumberFormat="0" applyAlignment="0" applyProtection="0"/>
    <xf numFmtId="228" fontId="85" fillId="0" borderId="0" applyFont="0" applyFill="0" applyBorder="0" applyAlignment="0" applyProtection="0"/>
    <xf numFmtId="0" fontId="247" fillId="0" borderId="0"/>
    <xf numFmtId="0" fontId="18" fillId="0" borderId="186">
      <alignment horizontal="left" vertical="center"/>
    </xf>
    <xf numFmtId="203" fontId="370" fillId="0" borderId="0" applyFont="0" applyFill="0" applyBorder="0" applyAlignment="0" applyProtection="0"/>
    <xf numFmtId="0" fontId="281" fillId="87" borderId="159" applyNumberFormat="0" applyAlignment="0" applyProtection="0">
      <alignment vertical="center"/>
    </xf>
    <xf numFmtId="0" fontId="329" fillId="87" borderId="277" applyNumberFormat="0" applyAlignment="0" applyProtection="0"/>
    <xf numFmtId="37" fontId="94" fillId="0" borderId="157" applyAlignment="0"/>
    <xf numFmtId="3" fontId="8" fillId="2" borderId="160" applyNumberFormat="0" applyFont="0" applyFill="0" applyBorder="0" applyAlignment="0" applyProtection="0">
      <alignment horizontal="center" vertical="center" wrapText="1"/>
    </xf>
    <xf numFmtId="0" fontId="329" fillId="87" borderId="224" applyNumberFormat="0" applyAlignment="0" applyProtection="0"/>
    <xf numFmtId="0" fontId="281" fillId="87" borderId="284" applyNumberFormat="0" applyAlignment="0" applyProtection="0">
      <alignment vertical="center"/>
    </xf>
    <xf numFmtId="233" fontId="369" fillId="0" borderId="0" applyFont="0" applyFill="0" applyBorder="0" applyAlignment="0" applyProtection="0"/>
    <xf numFmtId="0" fontId="8" fillId="0" borderId="0"/>
    <xf numFmtId="0" fontId="5" fillId="73" borderId="0" applyNumberFormat="0" applyBorder="0" applyAlignment="0" applyProtection="0"/>
    <xf numFmtId="204" fontId="369" fillId="0" borderId="0" applyFont="0" applyFill="0" applyBorder="0" applyAlignment="0" applyProtection="0"/>
    <xf numFmtId="0" fontId="18" fillId="0" borderId="351">
      <alignment horizontal="left" vertical="center"/>
    </xf>
    <xf numFmtId="203" fontId="369" fillId="0" borderId="0" applyFont="0" applyFill="0" applyBorder="0" applyAlignment="0" applyProtection="0"/>
    <xf numFmtId="0" fontId="7" fillId="0" borderId="0"/>
    <xf numFmtId="204" fontId="370" fillId="0" borderId="0" applyFont="0" applyFill="0" applyBorder="0" applyAlignment="0" applyProtection="0"/>
    <xf numFmtId="256" fontId="370" fillId="0" borderId="0" applyFont="0" applyFill="0" applyBorder="0" applyAlignment="0" applyProtection="0"/>
    <xf numFmtId="0" fontId="247" fillId="0" borderId="0"/>
    <xf numFmtId="212" fontId="41" fillId="0" borderId="0" applyFont="0" applyFill="0" applyBorder="0" applyAlignment="0" applyProtection="0"/>
    <xf numFmtId="0" fontId="357" fillId="6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/>
    <xf numFmtId="0" fontId="5" fillId="74" borderId="0" applyNumberFormat="0" applyBorder="0" applyAlignment="0" applyProtection="0">
      <alignment vertical="center"/>
    </xf>
    <xf numFmtId="0" fontId="348" fillId="87" borderId="284" applyNumberFormat="0" applyAlignment="0" applyProtection="0"/>
    <xf numFmtId="202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0" fontId="18" fillId="0" borderId="336">
      <alignment horizontal="left" vertical="center"/>
    </xf>
    <xf numFmtId="202" fontId="370" fillId="0" borderId="0" applyFont="0" applyFill="0" applyBorder="0" applyAlignment="0" applyProtection="0"/>
    <xf numFmtId="0" fontId="18" fillId="0" borderId="228">
      <alignment horizontal="left" vertical="center"/>
    </xf>
    <xf numFmtId="204" fontId="370" fillId="0" borderId="0" applyFont="0" applyFill="0" applyBorder="0" applyAlignment="0" applyProtection="0"/>
    <xf numFmtId="241" fontId="41" fillId="0" borderId="0"/>
    <xf numFmtId="0" fontId="7" fillId="0" borderId="0"/>
    <xf numFmtId="0" fontId="18" fillId="0" borderId="228">
      <alignment horizontal="left" vertical="center"/>
    </xf>
    <xf numFmtId="233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0" fontId="354" fillId="74" borderId="0" applyNumberFormat="0" applyBorder="0" applyAlignment="0" applyProtection="0">
      <alignment vertical="center"/>
    </xf>
    <xf numFmtId="205" fontId="370" fillId="0" borderId="0" applyFont="0" applyFill="0" applyBorder="0" applyAlignment="0" applyProtection="0"/>
    <xf numFmtId="236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0" fontId="366" fillId="0" borderId="131" applyNumberFormat="0" applyFill="0" applyAlignment="0" applyProtection="0"/>
    <xf numFmtId="3" fontId="8" fillId="2" borderId="141" applyNumberFormat="0" applyFont="0" applyFill="0" applyBorder="0" applyAlignment="0" applyProtection="0">
      <alignment horizontal="center" vertical="center" wrapText="1"/>
    </xf>
    <xf numFmtId="0" fontId="370" fillId="0" borderId="0"/>
    <xf numFmtId="204" fontId="369" fillId="0" borderId="0" applyFont="0" applyFill="0" applyBorder="0" applyAlignment="0" applyProtection="0"/>
    <xf numFmtId="0" fontId="371" fillId="98" borderId="289" applyNumberFormat="0" applyAlignment="0" applyProtection="0">
      <alignment vertical="center"/>
    </xf>
    <xf numFmtId="0" fontId="279" fillId="0" borderId="0" applyNumberFormat="0" applyFill="0" applyBorder="0" applyAlignment="0" applyProtection="0">
      <alignment vertical="center"/>
    </xf>
    <xf numFmtId="0" fontId="8" fillId="0" borderId="0"/>
    <xf numFmtId="0" fontId="240" fillId="61" borderId="177" applyNumberFormat="0" applyAlignment="0" applyProtection="0"/>
    <xf numFmtId="205" fontId="369" fillId="0" borderId="0" applyFont="0" applyFill="0" applyBorder="0" applyAlignment="0" applyProtection="0"/>
    <xf numFmtId="0" fontId="355" fillId="0" borderId="292" applyNumberFormat="0" applyFill="0" applyAlignment="0" applyProtection="0">
      <alignment vertical="center"/>
    </xf>
    <xf numFmtId="0" fontId="5" fillId="88" borderId="0" applyNumberFormat="0" applyBorder="0" applyAlignment="0" applyProtection="0">
      <alignment vertical="center"/>
    </xf>
    <xf numFmtId="0" fontId="354" fillId="78" borderId="0" applyNumberFormat="0" applyBorder="0" applyAlignment="0" applyProtection="0"/>
    <xf numFmtId="205" fontId="369" fillId="0" borderId="0" applyFont="0" applyFill="0" applyBorder="0" applyAlignment="0" applyProtection="0"/>
    <xf numFmtId="9" fontId="41" fillId="0" borderId="0" applyFont="0" applyFill="0" applyBorder="0" applyAlignment="0" applyProtection="0">
      <alignment vertical="center"/>
    </xf>
    <xf numFmtId="0" fontId="329" fillId="87" borderId="158" applyNumberFormat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0" fontId="354" fillId="84" borderId="0" applyNumberFormat="0" applyBorder="0" applyAlignment="0" applyProtection="0"/>
    <xf numFmtId="0" fontId="7" fillId="0" borderId="0"/>
    <xf numFmtId="0" fontId="281" fillId="87" borderId="209" applyNumberFormat="0" applyAlignment="0" applyProtection="0">
      <alignment vertical="center"/>
    </xf>
    <xf numFmtId="0" fontId="18" fillId="0" borderId="161">
      <alignment horizontal="left" vertical="center"/>
    </xf>
    <xf numFmtId="227" fontId="369" fillId="0" borderId="0" applyFont="0" applyFill="0" applyBorder="0" applyAlignment="0" applyProtection="0"/>
    <xf numFmtId="41" fontId="7" fillId="0" borderId="0" applyFont="0" applyFill="0" applyBorder="0" applyAlignment="0" applyProtection="0">
      <alignment vertical="center"/>
    </xf>
    <xf numFmtId="0" fontId="8" fillId="0" borderId="0"/>
    <xf numFmtId="204" fontId="369" fillId="0" borderId="0" applyFont="0" applyFill="0" applyBorder="0" applyAlignment="0" applyProtection="0"/>
    <xf numFmtId="0" fontId="329" fillId="87" borderId="139" applyNumberFormat="0" applyAlignment="0" applyProtection="0"/>
    <xf numFmtId="212" fontId="41" fillId="0" borderId="0" applyFont="0" applyFill="0" applyBorder="0" applyAlignment="0" applyProtection="0"/>
    <xf numFmtId="202" fontId="370" fillId="0" borderId="0" applyFont="0" applyFill="0" applyBorder="0" applyAlignment="0" applyProtection="0"/>
    <xf numFmtId="0" fontId="370" fillId="0" borderId="0"/>
    <xf numFmtId="205" fontId="370" fillId="0" borderId="0" applyFont="0" applyFill="0" applyBorder="0" applyAlignment="0" applyProtection="0"/>
    <xf numFmtId="0" fontId="329" fillId="87" borderId="224" applyNumberFormat="0" applyAlignment="0" applyProtection="0"/>
    <xf numFmtId="0" fontId="268" fillId="87" borderId="347" applyNumberFormat="0" applyAlignment="0" applyProtection="0">
      <alignment vertical="center"/>
    </xf>
    <xf numFmtId="10" fontId="31" fillId="4" borderId="3" applyNumberFormat="0" applyBorder="0" applyAlignment="0" applyProtection="0"/>
    <xf numFmtId="205" fontId="369" fillId="0" borderId="0" applyFont="0" applyFill="0" applyBorder="0" applyAlignment="0" applyProtection="0"/>
    <xf numFmtId="0" fontId="348" fillId="87" borderId="201" applyNumberFormat="0" applyAlignment="0" applyProtection="0"/>
    <xf numFmtId="229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12" fontId="41" fillId="0" borderId="0" applyFont="0" applyFill="0" applyBorder="0" applyAlignment="0" applyProtection="0"/>
    <xf numFmtId="205" fontId="370" fillId="0" borderId="0" applyFont="0" applyFill="0" applyBorder="0" applyAlignment="0" applyProtection="0"/>
    <xf numFmtId="0" fontId="369" fillId="0" borderId="0"/>
    <xf numFmtId="0" fontId="372" fillId="0" borderId="0" applyNumberFormat="0" applyFill="0" applyBorder="0" applyAlignment="0" applyProtection="0">
      <alignment vertical="center"/>
    </xf>
    <xf numFmtId="0" fontId="5" fillId="75" borderId="0" applyNumberFormat="0" applyBorder="0" applyAlignment="0" applyProtection="0"/>
    <xf numFmtId="229" fontId="369" fillId="0" borderId="0" applyFont="0" applyFill="0" applyBorder="0" applyAlignment="0" applyProtection="0"/>
    <xf numFmtId="0" fontId="348" fillId="87" borderId="184" applyNumberFormat="0" applyAlignment="0" applyProtection="0"/>
    <xf numFmtId="0" fontId="7" fillId="0" borderId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0" fontId="369" fillId="0" borderId="0"/>
    <xf numFmtId="202" fontId="370" fillId="0" borderId="0" applyFont="0" applyFill="0" applyBorder="0" applyAlignment="0" applyProtection="0"/>
    <xf numFmtId="0" fontId="7" fillId="0" borderId="0"/>
    <xf numFmtId="0" fontId="164" fillId="27" borderId="0" applyNumberFormat="0" applyBorder="0" applyAlignment="0" applyProtection="0">
      <alignment vertical="center"/>
    </xf>
    <xf numFmtId="212" fontId="41" fillId="0" borderId="0" applyFont="0" applyFill="0" applyBorder="0" applyAlignment="0" applyProtection="0"/>
    <xf numFmtId="0" fontId="233" fillId="61" borderId="158" applyNumberFormat="0" applyAlignment="0" applyProtection="0"/>
    <xf numFmtId="0" fontId="18" fillId="0" borderId="280">
      <alignment horizontal="left" vertical="center"/>
    </xf>
    <xf numFmtId="202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3" fontId="8" fillId="2" borderId="320" applyNumberFormat="0" applyFont="0" applyFill="0" applyBorder="0" applyAlignment="0" applyProtection="0">
      <alignment horizontal="center" vertical="center" wrapText="1"/>
    </xf>
    <xf numFmtId="233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0" fontId="162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18" fillId="0" borderId="321">
      <alignment horizontal="left" vertical="center"/>
    </xf>
    <xf numFmtId="0" fontId="354" fillId="74" borderId="0" applyNumberFormat="0" applyBorder="0" applyAlignment="0" applyProtection="0">
      <alignment vertical="center"/>
    </xf>
    <xf numFmtId="203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37" fontId="370" fillId="0" borderId="0" applyFont="0" applyFill="0" applyBorder="0" applyAlignment="0" applyProtection="0"/>
    <xf numFmtId="0" fontId="369" fillId="0" borderId="0"/>
    <xf numFmtId="0" fontId="354" fillId="86" borderId="0" applyNumberFormat="0" applyBorder="0" applyAlignment="0" applyProtection="0"/>
    <xf numFmtId="0" fontId="348" fillId="87" borderId="140" applyNumberFormat="0" applyAlignment="0" applyProtection="0"/>
    <xf numFmtId="0" fontId="247" fillId="0" borderId="0"/>
    <xf numFmtId="204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36" fontId="370" fillId="0" borderId="0" applyFont="0" applyFill="0" applyBorder="0" applyAlignment="0" applyProtection="0"/>
    <xf numFmtId="0" fontId="247" fillId="0" borderId="0"/>
    <xf numFmtId="0" fontId="348" fillId="87" borderId="319" applyNumberFormat="0" applyAlignment="0" applyProtection="0"/>
    <xf numFmtId="202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0" fontId="354" fillId="71" borderId="0" applyNumberFormat="0" applyBorder="0" applyAlignment="0" applyProtection="0">
      <alignment vertical="center"/>
    </xf>
    <xf numFmtId="0" fontId="5" fillId="68" borderId="0" applyNumberFormat="0" applyBorder="0" applyAlignment="0" applyProtection="0"/>
    <xf numFmtId="0" fontId="18" fillId="0" borderId="312">
      <alignment horizontal="left" vertical="center"/>
    </xf>
    <xf numFmtId="3" fontId="8" fillId="2" borderId="194" applyNumberFormat="0" applyFont="0" applyFill="0" applyBorder="0" applyAlignment="0" applyProtection="0">
      <alignment horizontal="center" vertical="center" wrapText="1"/>
    </xf>
    <xf numFmtId="204" fontId="370" fillId="0" borderId="0" applyFont="0" applyFill="0" applyBorder="0" applyAlignment="0" applyProtection="0"/>
    <xf numFmtId="0" fontId="18" fillId="0" borderId="228">
      <alignment horizontal="left" vertical="center"/>
    </xf>
    <xf numFmtId="0" fontId="348" fillId="87" borderId="284" applyNumberFormat="0" applyAlignment="0" applyProtection="0"/>
    <xf numFmtId="245" fontId="18" fillId="0" borderId="173">
      <alignment horizontal="left" vertical="center"/>
    </xf>
    <xf numFmtId="0" fontId="329" fillId="87" borderId="224" applyNumberFormat="0" applyAlignment="0" applyProtection="0"/>
    <xf numFmtId="205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0" fontId="41" fillId="0" borderId="0"/>
    <xf numFmtId="0" fontId="275" fillId="72" borderId="183" applyNumberFormat="0" applyAlignment="0" applyProtection="0">
      <alignment vertical="center"/>
    </xf>
    <xf numFmtId="0" fontId="7" fillId="88" borderId="239" applyNumberFormat="0" applyFont="0" applyAlignment="0" applyProtection="0">
      <alignment vertical="center"/>
    </xf>
    <xf numFmtId="0" fontId="18" fillId="0" borderId="197">
      <alignment horizontal="left" vertical="center"/>
    </xf>
    <xf numFmtId="237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29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0" fontId="329" fillId="87" borderId="246" applyNumberFormat="0" applyAlignment="0" applyProtection="0"/>
    <xf numFmtId="0" fontId="266" fillId="79" borderId="0" applyNumberFormat="0" applyBorder="0" applyAlignment="0" applyProtection="0">
      <alignment vertical="center"/>
    </xf>
    <xf numFmtId="3" fontId="8" fillId="2" borderId="166" applyNumberFormat="0" applyFont="0" applyFill="0" applyBorder="0" applyAlignment="0" applyProtection="0">
      <alignment horizontal="center" vertical="center" wrapText="1"/>
    </xf>
    <xf numFmtId="0" fontId="247" fillId="0" borderId="0"/>
    <xf numFmtId="229" fontId="370" fillId="0" borderId="0" applyFont="0" applyFill="0" applyBorder="0" applyAlignment="0" applyProtection="0"/>
    <xf numFmtId="233" fontId="370" fillId="0" borderId="0" applyFont="0" applyFill="0" applyBorder="0" applyAlignment="0" applyProtection="0"/>
    <xf numFmtId="0" fontId="272" fillId="90" borderId="119" applyNumberFormat="0" applyAlignment="0" applyProtection="0">
      <alignment vertical="center"/>
    </xf>
    <xf numFmtId="205" fontId="370" fillId="0" borderId="0" applyFont="0" applyFill="0" applyBorder="0" applyAlignment="0" applyProtection="0"/>
    <xf numFmtId="0" fontId="329" fillId="87" borderId="246" applyNumberFormat="0" applyAlignment="0" applyProtection="0"/>
    <xf numFmtId="0" fontId="274" fillId="0" borderId="244" applyNumberFormat="0" applyFill="0" applyAlignment="0" applyProtection="0">
      <alignment vertical="center"/>
    </xf>
    <xf numFmtId="236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0" fontId="369" fillId="0" borderId="0"/>
    <xf numFmtId="205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0" fontId="274" fillId="0" borderId="305" applyNumberFormat="0" applyFill="0" applyAlignment="0" applyProtection="0">
      <alignment vertical="center"/>
    </xf>
    <xf numFmtId="0" fontId="329" fillId="87" borderId="192" applyNumberFormat="0" applyAlignment="0" applyProtection="0"/>
    <xf numFmtId="204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0" fontId="18" fillId="0" borderId="342">
      <alignment horizontal="left" vertical="center"/>
    </xf>
    <xf numFmtId="205" fontId="370" fillId="0" borderId="0" applyFont="0" applyFill="0" applyBorder="0" applyAlignment="0" applyProtection="0"/>
    <xf numFmtId="0" fontId="281" fillId="87" borderId="201" applyNumberFormat="0" applyAlignment="0" applyProtection="0">
      <alignment vertical="center"/>
    </xf>
    <xf numFmtId="0" fontId="281" fillId="87" borderId="193" applyNumberFormat="0" applyAlignment="0" applyProtection="0">
      <alignment vertical="center"/>
    </xf>
    <xf numFmtId="202" fontId="370" fillId="0" borderId="0" applyFont="0" applyFill="0" applyBorder="0" applyAlignment="0" applyProtection="0"/>
    <xf numFmtId="0" fontId="7" fillId="0" borderId="0"/>
    <xf numFmtId="0" fontId="5" fillId="70" borderId="0" applyNumberFormat="0" applyBorder="0" applyAlignment="0" applyProtection="0">
      <alignment vertical="center"/>
    </xf>
    <xf numFmtId="0" fontId="18" fillId="0" borderId="234">
      <alignment horizontal="left" vertical="center"/>
    </xf>
    <xf numFmtId="0" fontId="18" fillId="0" borderId="204">
      <alignment horizontal="left" vertical="center"/>
    </xf>
    <xf numFmtId="245" fontId="18" fillId="0" borderId="242">
      <alignment horizontal="left" vertical="center"/>
    </xf>
    <xf numFmtId="202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37" fontId="94" fillId="0" borderId="283" applyAlignment="0"/>
    <xf numFmtId="43" fontId="7" fillId="0" borderId="0" applyFont="0" applyFill="0" applyBorder="0" applyAlignment="0" applyProtection="0"/>
    <xf numFmtId="0" fontId="240" fillId="61" borderId="225" applyNumberFormat="0" applyAlignment="0" applyProtection="0"/>
    <xf numFmtId="204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37" fontId="94" fillId="0" borderId="245" applyAlignment="0"/>
    <xf numFmtId="0" fontId="275" fillId="72" borderId="300" applyNumberFormat="0" applyAlignment="0" applyProtection="0">
      <alignment vertical="center"/>
    </xf>
    <xf numFmtId="0" fontId="268" fillId="87" borderId="309" applyNumberFormat="0" applyAlignment="0" applyProtection="0">
      <alignment vertical="center"/>
    </xf>
    <xf numFmtId="202" fontId="370" fillId="0" borderId="0" applyFont="0" applyFill="0" applyBorder="0" applyAlignment="0" applyProtection="0"/>
    <xf numFmtId="0" fontId="369" fillId="0" borderId="0"/>
    <xf numFmtId="204" fontId="369" fillId="0" borderId="0" applyFont="0" applyFill="0" applyBorder="0" applyAlignment="0" applyProtection="0"/>
    <xf numFmtId="245" fontId="18" fillId="0" borderId="351">
      <alignment horizontal="left" vertical="center"/>
    </xf>
    <xf numFmtId="204" fontId="370" fillId="0" borderId="0" applyFont="0" applyFill="0" applyBorder="0" applyAlignment="0" applyProtection="0"/>
    <xf numFmtId="0" fontId="8" fillId="0" borderId="0"/>
    <xf numFmtId="3" fontId="85" fillId="0" borderId="0" applyFont="0" applyFill="0" applyBorder="0" applyAlignment="0" applyProtection="0"/>
    <xf numFmtId="0" fontId="8" fillId="0" borderId="0"/>
    <xf numFmtId="0" fontId="41" fillId="0" borderId="0"/>
    <xf numFmtId="203" fontId="370" fillId="0" borderId="0" applyFont="0" applyFill="0" applyBorder="0" applyAlignment="0" applyProtection="0"/>
    <xf numFmtId="0" fontId="369" fillId="0" borderId="0"/>
    <xf numFmtId="203" fontId="370" fillId="0" borderId="0" applyFont="0" applyFill="0" applyBorder="0" applyAlignment="0" applyProtection="0"/>
    <xf numFmtId="0" fontId="41" fillId="0" borderId="0"/>
    <xf numFmtId="202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0" fontId="274" fillId="0" borderId="188" applyNumberFormat="0" applyFill="0" applyAlignment="0" applyProtection="0">
      <alignment vertical="center"/>
    </xf>
    <xf numFmtId="37" fontId="94" fillId="0" borderId="164" applyAlignment="0"/>
    <xf numFmtId="0" fontId="41" fillId="88" borderId="239" applyNumberFormat="0" applyFont="0" applyAlignment="0" applyProtection="0">
      <alignment vertical="center"/>
    </xf>
    <xf numFmtId="202" fontId="370" fillId="0" borderId="0" applyFont="0" applyFill="0" applyBorder="0" applyAlignment="0" applyProtection="0"/>
    <xf numFmtId="0" fontId="18" fillId="0" borderId="173">
      <alignment horizontal="left" vertical="center"/>
    </xf>
    <xf numFmtId="0" fontId="329" fillId="87" borderId="238" applyNumberFormat="0" applyAlignment="0" applyProtection="0"/>
    <xf numFmtId="0" fontId="275" fillId="72" borderId="208" applyNumberFormat="0" applyAlignment="0" applyProtection="0">
      <alignment vertical="center"/>
    </xf>
    <xf numFmtId="202" fontId="370" fillId="0" borderId="0" applyFont="0" applyFill="0" applyBorder="0" applyAlignment="0" applyProtection="0"/>
    <xf numFmtId="0" fontId="329" fillId="87" borderId="347" applyNumberFormat="0" applyAlignment="0" applyProtection="0"/>
    <xf numFmtId="0" fontId="18" fillId="0" borderId="204">
      <alignment horizontal="left" vertical="center"/>
    </xf>
    <xf numFmtId="0" fontId="357" fillId="68" borderId="0" applyNumberFormat="0" applyBorder="0" applyAlignment="0" applyProtection="0"/>
    <xf numFmtId="204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0" fontId="8" fillId="0" borderId="0"/>
    <xf numFmtId="205" fontId="369" fillId="0" borderId="0" applyFont="0" applyFill="0" applyBorder="0" applyAlignment="0" applyProtection="0"/>
    <xf numFmtId="0" fontId="18" fillId="0" borderId="228">
      <alignment horizontal="left" vertical="center"/>
    </xf>
    <xf numFmtId="0" fontId="18" fillId="0" borderId="161">
      <alignment horizontal="left" vertical="center"/>
    </xf>
    <xf numFmtId="205" fontId="370" fillId="0" borderId="0" applyFont="0" applyFill="0" applyBorder="0" applyAlignment="0" applyProtection="0"/>
    <xf numFmtId="237" fontId="369" fillId="0" borderId="0" applyFont="0" applyFill="0" applyBorder="0" applyAlignment="0" applyProtection="0"/>
    <xf numFmtId="233" fontId="369" fillId="0" borderId="0" applyFont="0" applyFill="0" applyBorder="0" applyAlignment="0" applyProtection="0"/>
    <xf numFmtId="0" fontId="281" fillId="87" borderId="240" applyNumberFormat="0" applyAlignment="0" applyProtection="0">
      <alignment vertical="center"/>
    </xf>
    <xf numFmtId="0" fontId="7" fillId="0" borderId="0"/>
    <xf numFmtId="3" fontId="8" fillId="2" borderId="160" applyNumberFormat="0" applyFont="0" applyFill="0" applyBorder="0" applyAlignment="0" applyProtection="0">
      <alignment horizontal="center" vertical="center" wrapText="1"/>
    </xf>
    <xf numFmtId="204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41" fontId="7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37" fontId="94" fillId="0" borderId="346" applyAlignment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33" fontId="370" fillId="0" borderId="0" applyFont="0" applyFill="0" applyBorder="0" applyAlignment="0" applyProtection="0"/>
    <xf numFmtId="0" fontId="18" fillId="0" borderId="263">
      <alignment horizontal="left" vertical="center"/>
    </xf>
    <xf numFmtId="0" fontId="7" fillId="0" borderId="0">
      <alignment vertical="center"/>
    </xf>
    <xf numFmtId="236" fontId="370" fillId="0" borderId="0" applyFont="0" applyFill="0" applyBorder="0" applyAlignment="0" applyProtection="0"/>
    <xf numFmtId="237" fontId="369" fillId="0" borderId="0" applyFont="0" applyFill="0" applyBorder="0" applyAlignment="0" applyProtection="0"/>
    <xf numFmtId="0" fontId="268" fillId="87" borderId="347" applyNumberFormat="0" applyAlignment="0" applyProtection="0">
      <alignment vertical="center"/>
    </xf>
    <xf numFmtId="0" fontId="7" fillId="88" borderId="239" applyNumberFormat="0" applyFont="0" applyAlignment="0" applyProtection="0"/>
    <xf numFmtId="0" fontId="265" fillId="75" borderId="0" applyNumberFormat="0" applyBorder="0" applyAlignment="0" applyProtection="0">
      <alignment vertical="center"/>
    </xf>
    <xf numFmtId="205" fontId="369" fillId="0" borderId="0" applyFont="0" applyFill="0" applyBorder="0" applyAlignment="0" applyProtection="0"/>
    <xf numFmtId="0" fontId="18" fillId="0" borderId="173">
      <alignment horizontal="left" vertical="center"/>
    </xf>
    <xf numFmtId="9" fontId="5" fillId="0" borderId="0" applyFont="0" applyFill="0" applyBorder="0" applyAlignment="0" applyProtection="0">
      <alignment vertical="center"/>
    </xf>
    <xf numFmtId="0" fontId="329" fillId="87" borderId="208" applyNumberFormat="0" applyAlignment="0" applyProtection="0"/>
    <xf numFmtId="0" fontId="162" fillId="16" borderId="0" applyNumberFormat="0" applyBorder="0" applyAlignment="0" applyProtection="0">
      <alignment vertical="center"/>
    </xf>
    <xf numFmtId="241" fontId="41" fillId="0" borderId="0"/>
    <xf numFmtId="0" fontId="5" fillId="76" borderId="0" applyNumberFormat="0" applyBorder="0" applyAlignment="0" applyProtection="0"/>
    <xf numFmtId="37" fontId="94" fillId="0" borderId="207" applyAlignment="0"/>
    <xf numFmtId="205" fontId="370" fillId="0" borderId="0" applyFont="0" applyFill="0" applyBorder="0" applyAlignment="0" applyProtection="0"/>
    <xf numFmtId="0" fontId="370" fillId="0" borderId="0"/>
    <xf numFmtId="204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0" fontId="275" fillId="72" borderId="238" applyNumberFormat="0" applyAlignment="0" applyProtection="0">
      <alignment vertical="center"/>
    </xf>
    <xf numFmtId="205" fontId="369" fillId="0" borderId="0" applyFont="0" applyFill="0" applyBorder="0" applyAlignment="0" applyProtection="0"/>
    <xf numFmtId="0" fontId="18" fillId="0" borderId="351">
      <alignment horizontal="left" vertical="center"/>
    </xf>
    <xf numFmtId="37" fontId="94" fillId="0" borderId="317" applyAlignment="0"/>
    <xf numFmtId="9" fontId="5" fillId="0" borderId="0" applyFont="0" applyFill="0" applyBorder="0" applyAlignment="0" applyProtection="0">
      <alignment vertical="center"/>
    </xf>
    <xf numFmtId="204" fontId="370" fillId="0" borderId="0" applyFont="0" applyFill="0" applyBorder="0" applyAlignment="0" applyProtection="0"/>
    <xf numFmtId="0" fontId="274" fillId="0" borderId="236" applyNumberFormat="0" applyFill="0" applyAlignment="0" applyProtection="0">
      <alignment vertical="center"/>
    </xf>
    <xf numFmtId="0" fontId="233" fillId="61" borderId="347" applyNumberFormat="0" applyAlignment="0" applyProtection="0"/>
    <xf numFmtId="0" fontId="18" fillId="0" borderId="234">
      <alignment horizontal="left" vertical="center"/>
    </xf>
    <xf numFmtId="0" fontId="94" fillId="0" borderId="134">
      <alignment vertical="justify" wrapText="1"/>
    </xf>
    <xf numFmtId="0" fontId="233" fillId="61" borderId="139" applyNumberFormat="0" applyAlignment="0" applyProtection="0"/>
    <xf numFmtId="0" fontId="18" fillId="0" borderId="312">
      <alignment horizontal="left" vertical="center"/>
    </xf>
    <xf numFmtId="0" fontId="240" fillId="61" borderId="140" applyNumberFormat="0" applyAlignment="0" applyProtection="0"/>
    <xf numFmtId="203" fontId="369" fillId="0" borderId="0" applyFont="0" applyFill="0" applyBorder="0" applyAlignment="0" applyProtection="0"/>
    <xf numFmtId="0" fontId="18" fillId="0" borderId="242">
      <alignment horizontal="left" vertical="center"/>
    </xf>
    <xf numFmtId="202" fontId="370" fillId="0" borderId="0" applyFont="0" applyFill="0" applyBorder="0" applyAlignment="0" applyProtection="0"/>
    <xf numFmtId="237" fontId="369" fillId="0" borderId="0" applyFont="0" applyFill="0" applyBorder="0" applyAlignment="0" applyProtection="0"/>
    <xf numFmtId="0" fontId="268" fillId="87" borderId="139" applyNumberFormat="0" applyAlignment="0" applyProtection="0">
      <alignment vertical="center"/>
    </xf>
    <xf numFmtId="0" fontId="268" fillId="87" borderId="332" applyNumberFormat="0" applyAlignment="0" applyProtection="0">
      <alignment vertical="center"/>
    </xf>
    <xf numFmtId="0" fontId="274" fillId="0" borderId="135" applyNumberFormat="0" applyFill="0" applyAlignment="0" applyProtection="0">
      <alignment vertical="center"/>
    </xf>
    <xf numFmtId="0" fontId="275" fillId="72" borderId="139" applyNumberFormat="0" applyAlignment="0" applyProtection="0">
      <alignment vertical="center"/>
    </xf>
    <xf numFmtId="0" fontId="281" fillId="87" borderId="140" applyNumberFormat="0" applyAlignment="0" applyProtection="0">
      <alignment vertical="center"/>
    </xf>
    <xf numFmtId="205" fontId="369" fillId="0" borderId="0" applyFont="0" applyFill="0" applyBorder="0" applyAlignment="0" applyProtection="0"/>
    <xf numFmtId="37" fontId="94" fillId="0" borderId="138" applyAlignment="0"/>
    <xf numFmtId="3" fontId="8" fillId="2" borderId="141" applyNumberFormat="0" applyFont="0" applyFill="0" applyBorder="0" applyAlignment="0" applyProtection="0">
      <alignment horizontal="center" vertical="center" wrapText="1"/>
    </xf>
    <xf numFmtId="0" fontId="329" fillId="87" borderId="139" applyNumberFormat="0" applyAlignment="0" applyProtection="0"/>
    <xf numFmtId="0" fontId="94" fillId="0" borderId="174">
      <alignment vertical="justify" wrapText="1"/>
    </xf>
    <xf numFmtId="0" fontId="348" fillId="87" borderId="140" applyNumberFormat="0" applyAlignment="0" applyProtection="0"/>
    <xf numFmtId="205" fontId="369" fillId="0" borderId="0" applyFont="0" applyFill="0" applyBorder="0" applyAlignment="0" applyProtection="0"/>
    <xf numFmtId="0" fontId="275" fillId="72" borderId="309" applyNumberFormat="0" applyAlignment="0" applyProtection="0">
      <alignment vertical="center"/>
    </xf>
    <xf numFmtId="205" fontId="369" fillId="0" borderId="0" applyFont="0" applyFill="0" applyBorder="0" applyAlignment="0" applyProtection="0"/>
    <xf numFmtId="37" fontId="94" fillId="0" borderId="151" applyAlignment="0"/>
    <xf numFmtId="0" fontId="274" fillId="0" borderId="199" applyNumberFormat="0" applyFill="0" applyAlignment="0" applyProtection="0">
      <alignment vertical="center"/>
    </xf>
    <xf numFmtId="0" fontId="370" fillId="0" borderId="0"/>
    <xf numFmtId="229" fontId="369" fillId="0" borderId="0" applyFont="0" applyFill="0" applyBorder="0" applyAlignment="0" applyProtection="0"/>
    <xf numFmtId="0" fontId="348" fillId="87" borderId="209" applyNumberFormat="0" applyAlignment="0" applyProtection="0"/>
    <xf numFmtId="0" fontId="356" fillId="87" borderId="289" applyNumberFormat="0" applyAlignment="0" applyProtection="0"/>
    <xf numFmtId="205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0" fontId="18" fillId="0" borderId="186">
      <alignment horizontal="left" vertical="center"/>
    </xf>
    <xf numFmtId="202" fontId="369" fillId="0" borderId="0" applyFont="0" applyFill="0" applyBorder="0" applyAlignment="0" applyProtection="0"/>
    <xf numFmtId="0" fontId="162" fillId="23" borderId="0" applyNumberFormat="0" applyBorder="0" applyAlignment="0" applyProtection="0">
      <alignment vertical="center"/>
    </xf>
    <xf numFmtId="0" fontId="18" fillId="0" borderId="142">
      <alignment horizontal="left" vertical="center"/>
    </xf>
    <xf numFmtId="0" fontId="18" fillId="0" borderId="142">
      <alignment horizontal="left" vertical="center"/>
    </xf>
    <xf numFmtId="0" fontId="18" fillId="0" borderId="142">
      <alignment horizontal="left" vertical="center"/>
    </xf>
    <xf numFmtId="0" fontId="18" fillId="0" borderId="142">
      <alignment horizontal="left" vertical="center"/>
    </xf>
    <xf numFmtId="0" fontId="18" fillId="0" borderId="142">
      <alignment horizontal="left" vertical="center"/>
    </xf>
    <xf numFmtId="0" fontId="18" fillId="0" borderId="142">
      <alignment horizontal="left" vertical="center"/>
    </xf>
    <xf numFmtId="0" fontId="18" fillId="0" borderId="142">
      <alignment horizontal="left" vertical="center"/>
    </xf>
    <xf numFmtId="0" fontId="348" fillId="87" borderId="247" applyNumberFormat="0" applyAlignment="0" applyProtection="0"/>
    <xf numFmtId="0" fontId="8" fillId="0" borderId="0"/>
    <xf numFmtId="0" fontId="18" fillId="0" borderId="242">
      <alignment horizontal="left" vertical="center"/>
    </xf>
    <xf numFmtId="204" fontId="369" fillId="0" borderId="0" applyFont="0" applyFill="0" applyBorder="0" applyAlignment="0" applyProtection="0"/>
    <xf numFmtId="0" fontId="354" fillId="84" borderId="0" applyNumberFormat="0" applyBorder="0" applyAlignment="0" applyProtection="0">
      <alignment vertical="center"/>
    </xf>
    <xf numFmtId="0" fontId="329" fillId="87" borderId="139" applyNumberFormat="0" applyAlignment="0" applyProtection="0"/>
    <xf numFmtId="0" fontId="18" fillId="0" borderId="342">
      <alignment horizontal="left" vertical="center"/>
    </xf>
    <xf numFmtId="0" fontId="348" fillId="87" borderId="140" applyNumberFormat="0" applyAlignment="0" applyProtection="0"/>
    <xf numFmtId="37" fontId="94" fillId="0" borderId="138" applyAlignment="0"/>
    <xf numFmtId="233" fontId="370" fillId="0" borderId="0" applyFont="0" applyFill="0" applyBorder="0" applyAlignment="0" applyProtection="0"/>
    <xf numFmtId="237" fontId="370" fillId="0" borderId="0" applyFont="0" applyFill="0" applyBorder="0" applyAlignment="0" applyProtection="0"/>
    <xf numFmtId="3" fontId="8" fillId="2" borderId="141" applyNumberFormat="0" applyFont="0" applyFill="0" applyBorder="0" applyAlignment="0" applyProtection="0">
      <alignment horizontal="center" vertical="center" wrapText="1"/>
    </xf>
    <xf numFmtId="0" fontId="281" fillId="87" borderId="240" applyNumberFormat="0" applyAlignment="0" applyProtection="0">
      <alignment vertical="center"/>
    </xf>
    <xf numFmtId="0" fontId="8" fillId="0" borderId="0" applyFont="0" applyFill="0" applyBorder="0" applyAlignment="0" applyProtection="0"/>
    <xf numFmtId="0" fontId="120" fillId="0" borderId="0" applyNumberFormat="0" applyFill="0" applyBorder="0" applyAlignment="0" applyProtection="0"/>
    <xf numFmtId="0" fontId="268" fillId="87" borderId="260" applyNumberFormat="0" applyAlignment="0" applyProtection="0">
      <alignment vertical="center"/>
    </xf>
    <xf numFmtId="208" fontId="7" fillId="0" borderId="0"/>
    <xf numFmtId="236" fontId="370" fillId="0" borderId="0" applyFont="0" applyFill="0" applyBorder="0" applyAlignment="0" applyProtection="0"/>
    <xf numFmtId="0" fontId="18" fillId="0" borderId="154">
      <alignment horizontal="left" vertical="center"/>
    </xf>
    <xf numFmtId="0" fontId="94" fillId="0" borderId="143">
      <alignment vertical="justify" wrapText="1"/>
    </xf>
    <xf numFmtId="0" fontId="233" fillId="61" borderId="139" applyNumberFormat="0" applyAlignment="0" applyProtection="0"/>
    <xf numFmtId="0" fontId="240" fillId="61" borderId="140" applyNumberFormat="0" applyAlignment="0" applyProtection="0"/>
    <xf numFmtId="203" fontId="370" fillId="0" borderId="0" applyFont="0" applyFill="0" applyBorder="0" applyAlignment="0" applyProtection="0"/>
    <xf numFmtId="0" fontId="18" fillId="0" borderId="336">
      <alignment horizontal="left" vertical="center"/>
    </xf>
    <xf numFmtId="0" fontId="268" fillId="87" borderId="139" applyNumberFormat="0" applyAlignment="0" applyProtection="0">
      <alignment vertical="center"/>
    </xf>
    <xf numFmtId="0" fontId="274" fillId="0" borderId="144" applyNumberFormat="0" applyFill="0" applyAlignment="0" applyProtection="0">
      <alignment vertical="center"/>
    </xf>
    <xf numFmtId="0" fontId="275" fillId="72" borderId="139" applyNumberFormat="0" applyAlignment="0" applyProtection="0">
      <alignment vertical="center"/>
    </xf>
    <xf numFmtId="0" fontId="281" fillId="87" borderId="140" applyNumberFormat="0" applyAlignment="0" applyProtection="0">
      <alignment vertical="center"/>
    </xf>
    <xf numFmtId="245" fontId="18" fillId="0" borderId="142">
      <alignment horizontal="left" vertical="center"/>
    </xf>
    <xf numFmtId="0" fontId="329" fillId="87" borderId="139" applyNumberFormat="0" applyAlignment="0" applyProtection="0"/>
    <xf numFmtId="0" fontId="233" fillId="61" borderId="192" applyNumberFormat="0" applyAlignment="0" applyProtection="0"/>
    <xf numFmtId="0" fontId="348" fillId="87" borderId="140" applyNumberFormat="0" applyAlignment="0" applyProtection="0"/>
    <xf numFmtId="245" fontId="18" fillId="0" borderId="142">
      <alignment horizontal="left" vertical="center"/>
    </xf>
    <xf numFmtId="202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0" fontId="7" fillId="0" borderId="0"/>
    <xf numFmtId="3" fontId="8" fillId="2" borderId="320" applyNumberFormat="0" applyFont="0" applyFill="0" applyBorder="0" applyAlignment="0" applyProtection="0">
      <alignment horizontal="center" vertical="center" wrapText="1"/>
    </xf>
    <xf numFmtId="0" fontId="8" fillId="0" borderId="0"/>
    <xf numFmtId="0" fontId="18" fillId="0" borderId="186">
      <alignment horizontal="left" vertical="center"/>
    </xf>
    <xf numFmtId="202" fontId="370" fillId="0" borderId="0" applyFont="0" applyFill="0" applyBorder="0" applyAlignment="0" applyProtection="0"/>
    <xf numFmtId="0" fontId="348" fillId="87" borderId="152" applyNumberFormat="0" applyAlignment="0" applyProtection="0"/>
    <xf numFmtId="202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0" fontId="18" fillId="0" borderId="142">
      <alignment horizontal="left" vertical="center"/>
    </xf>
    <xf numFmtId="0" fontId="18" fillId="0" borderId="142">
      <alignment horizontal="left" vertical="center"/>
    </xf>
    <xf numFmtId="0" fontId="18" fillId="0" borderId="142">
      <alignment horizontal="left" vertical="center"/>
    </xf>
    <xf numFmtId="0" fontId="18" fillId="0" borderId="142">
      <alignment horizontal="left" vertical="center"/>
    </xf>
    <xf numFmtId="0" fontId="18" fillId="0" borderId="142">
      <alignment horizontal="left" vertical="center"/>
    </xf>
    <xf numFmtId="0" fontId="18" fillId="0" borderId="142">
      <alignment horizontal="left" vertical="center"/>
    </xf>
    <xf numFmtId="0" fontId="18" fillId="0" borderId="142">
      <alignment horizontal="left" vertical="center"/>
    </xf>
    <xf numFmtId="245" fontId="18" fillId="0" borderId="142">
      <alignment horizontal="left" vertical="center"/>
    </xf>
    <xf numFmtId="245" fontId="18" fillId="0" borderId="142">
      <alignment horizontal="left" vertical="center"/>
    </xf>
    <xf numFmtId="204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0" fontId="18" fillId="0" borderId="328">
      <alignment horizontal="left" vertical="center"/>
    </xf>
    <xf numFmtId="0" fontId="94" fillId="0" borderId="149">
      <alignment vertical="justify" wrapText="1"/>
    </xf>
    <xf numFmtId="0" fontId="247" fillId="0" borderId="0"/>
    <xf numFmtId="0" fontId="4" fillId="0" borderId="0">
      <alignment vertical="center"/>
    </xf>
    <xf numFmtId="202" fontId="370" fillId="0" borderId="0" applyFont="0" applyFill="0" applyBorder="0" applyAlignment="0" applyProtection="0"/>
    <xf numFmtId="0" fontId="240" fillId="61" borderId="146" applyNumberFormat="0" applyAlignment="0" applyProtection="0"/>
    <xf numFmtId="0" fontId="41" fillId="0" borderId="0"/>
    <xf numFmtId="0" fontId="274" fillId="0" borderId="150" applyNumberFormat="0" applyFill="0" applyAlignment="0" applyProtection="0">
      <alignment vertical="center"/>
    </xf>
    <xf numFmtId="0" fontId="281" fillId="87" borderId="146" applyNumberFormat="0" applyAlignment="0" applyProtection="0">
      <alignment vertical="center"/>
    </xf>
    <xf numFmtId="245" fontId="18" fillId="0" borderId="148">
      <alignment horizontal="left" vertical="center"/>
    </xf>
    <xf numFmtId="0" fontId="348" fillId="87" borderId="146" applyNumberFormat="0" applyAlignment="0" applyProtection="0"/>
    <xf numFmtId="245" fontId="18" fillId="0" borderId="148">
      <alignment horizontal="left" vertical="center"/>
    </xf>
    <xf numFmtId="0" fontId="302" fillId="88" borderId="239" applyNumberFormat="0" applyFont="0" applyAlignment="0" applyProtection="0"/>
    <xf numFmtId="0" fontId="41" fillId="0" borderId="0"/>
    <xf numFmtId="0" fontId="18" fillId="0" borderId="342">
      <alignment horizontal="left" vertical="center"/>
    </xf>
    <xf numFmtId="0" fontId="302" fillId="88" borderId="333" applyNumberFormat="0" applyFont="0" applyAlignment="0" applyProtection="0"/>
    <xf numFmtId="3" fontId="8" fillId="2" borderId="160" applyNumberFormat="0" applyFont="0" applyFill="0" applyBorder="0" applyAlignment="0" applyProtection="0">
      <alignment horizontal="center" vertical="center" wrapText="1"/>
    </xf>
    <xf numFmtId="0" fontId="94" fillId="0" borderId="205">
      <alignment vertical="justify" wrapText="1"/>
    </xf>
    <xf numFmtId="205" fontId="370" fillId="0" borderId="0" applyFont="0" applyFill="0" applyBorder="0" applyAlignment="0" applyProtection="0"/>
    <xf numFmtId="0" fontId="281" fillId="87" borderId="349" applyNumberFormat="0" applyAlignment="0" applyProtection="0">
      <alignment vertical="center"/>
    </xf>
    <xf numFmtId="0" fontId="18" fillId="0" borderId="148">
      <alignment horizontal="left" vertical="center"/>
    </xf>
    <xf numFmtId="0" fontId="18" fillId="0" borderId="148">
      <alignment horizontal="left" vertical="center"/>
    </xf>
    <xf numFmtId="0" fontId="18" fillId="0" borderId="148">
      <alignment horizontal="left" vertical="center"/>
    </xf>
    <xf numFmtId="0" fontId="18" fillId="0" borderId="148">
      <alignment horizontal="left" vertical="center"/>
    </xf>
    <xf numFmtId="0" fontId="18" fillId="0" borderId="148">
      <alignment horizontal="left" vertical="center"/>
    </xf>
    <xf numFmtId="0" fontId="18" fillId="0" borderId="148">
      <alignment horizontal="left" vertical="center"/>
    </xf>
    <xf numFmtId="0" fontId="18" fillId="0" borderId="148">
      <alignment horizontal="left" vertical="center"/>
    </xf>
    <xf numFmtId="245" fontId="18" fillId="0" borderId="148">
      <alignment horizontal="left" vertical="center"/>
    </xf>
    <xf numFmtId="245" fontId="18" fillId="0" borderId="148">
      <alignment horizontal="left" vertical="center"/>
    </xf>
    <xf numFmtId="204" fontId="370" fillId="0" borderId="0" applyFont="0" applyFill="0" applyBorder="0" applyAlignment="0" applyProtection="0"/>
    <xf numFmtId="0" fontId="274" fillId="0" borderId="156" applyNumberFormat="0" applyFill="0" applyAlignment="0" applyProtection="0">
      <alignment vertical="center"/>
    </xf>
    <xf numFmtId="0" fontId="281" fillId="87" borderId="152" applyNumberFormat="0" applyAlignment="0" applyProtection="0">
      <alignment vertical="center"/>
    </xf>
    <xf numFmtId="245" fontId="18" fillId="0" borderId="154">
      <alignment horizontal="left" vertical="center"/>
    </xf>
    <xf numFmtId="0" fontId="348" fillId="87" borderId="152" applyNumberFormat="0" applyAlignment="0" applyProtection="0"/>
    <xf numFmtId="245" fontId="18" fillId="0" borderId="154">
      <alignment horizontal="left" vertical="center"/>
    </xf>
    <xf numFmtId="203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41" fontId="7" fillId="0" borderId="0" applyFont="0" applyFill="0" applyBorder="0" applyAlignment="0" applyProtection="0">
      <alignment vertical="center"/>
    </xf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0" fontId="268" fillId="87" borderId="246" applyNumberFormat="0" applyAlignment="0" applyProtection="0">
      <alignment vertical="center"/>
    </xf>
    <xf numFmtId="0" fontId="18" fillId="0" borderId="154">
      <alignment horizontal="left" vertical="center"/>
    </xf>
    <xf numFmtId="0" fontId="18" fillId="0" borderId="154">
      <alignment horizontal="left" vertical="center"/>
    </xf>
    <xf numFmtId="0" fontId="18" fillId="0" borderId="154">
      <alignment horizontal="left" vertical="center"/>
    </xf>
    <xf numFmtId="0" fontId="18" fillId="0" borderId="154">
      <alignment horizontal="left" vertical="center"/>
    </xf>
    <xf numFmtId="0" fontId="18" fillId="0" borderId="154">
      <alignment horizontal="left" vertical="center"/>
    </xf>
    <xf numFmtId="0" fontId="18" fillId="0" borderId="154">
      <alignment horizontal="left" vertical="center"/>
    </xf>
    <xf numFmtId="0" fontId="18" fillId="0" borderId="154">
      <alignment horizontal="left" vertical="center"/>
    </xf>
    <xf numFmtId="245" fontId="18" fillId="0" borderId="154">
      <alignment horizontal="left" vertical="center"/>
    </xf>
    <xf numFmtId="245" fontId="18" fillId="0" borderId="154">
      <alignment horizontal="left" vertical="center"/>
    </xf>
    <xf numFmtId="0" fontId="42" fillId="0" borderId="0"/>
    <xf numFmtId="0" fontId="268" fillId="87" borderId="158" applyNumberFormat="0" applyAlignment="0" applyProtection="0">
      <alignment vertical="center"/>
    </xf>
    <xf numFmtId="0" fontId="274" fillId="0" borderId="163" applyNumberFormat="0" applyFill="0" applyAlignment="0" applyProtection="0">
      <alignment vertical="center"/>
    </xf>
    <xf numFmtId="0" fontId="275" fillId="72" borderId="158" applyNumberFormat="0" applyAlignment="0" applyProtection="0">
      <alignment vertical="center"/>
    </xf>
    <xf numFmtId="0" fontId="281" fillId="87" borderId="159" applyNumberFormat="0" applyAlignment="0" applyProtection="0">
      <alignment vertical="center"/>
    </xf>
    <xf numFmtId="245" fontId="18" fillId="0" borderId="161">
      <alignment horizontal="left" vertical="center"/>
    </xf>
    <xf numFmtId="0" fontId="329" fillId="87" borderId="158" applyNumberFormat="0" applyAlignment="0" applyProtection="0"/>
    <xf numFmtId="205" fontId="369" fillId="0" borderId="0" applyFont="0" applyFill="0" applyBorder="0" applyAlignment="0" applyProtection="0"/>
    <xf numFmtId="0" fontId="348" fillId="87" borderId="159" applyNumberFormat="0" applyAlignment="0" applyProtection="0"/>
    <xf numFmtId="245" fontId="18" fillId="0" borderId="161">
      <alignment horizontal="left" vertical="center"/>
    </xf>
    <xf numFmtId="0" fontId="278" fillId="0" borderId="0" applyNumberFormat="0" applyFill="0" applyBorder="0" applyAlignment="0" applyProtection="0">
      <alignment vertical="center"/>
    </xf>
    <xf numFmtId="202" fontId="369" fillId="0" borderId="0" applyFont="0" applyFill="0" applyBorder="0" applyAlignment="0" applyProtection="0"/>
    <xf numFmtId="3" fontId="8" fillId="2" borderId="241" applyNumberFormat="0" applyFont="0" applyFill="0" applyBorder="0" applyAlignment="0" applyProtection="0">
      <alignment horizontal="center" vertical="center" wrapText="1"/>
    </xf>
    <xf numFmtId="0" fontId="18" fillId="0" borderId="161">
      <alignment horizontal="left" vertical="center"/>
    </xf>
    <xf numFmtId="0" fontId="18" fillId="0" borderId="161">
      <alignment horizontal="left" vertical="center"/>
    </xf>
    <xf numFmtId="0" fontId="18" fillId="0" borderId="161">
      <alignment horizontal="left" vertical="center"/>
    </xf>
    <xf numFmtId="0" fontId="18" fillId="0" borderId="161">
      <alignment horizontal="left" vertical="center"/>
    </xf>
    <xf numFmtId="0" fontId="18" fillId="0" borderId="161">
      <alignment horizontal="left" vertical="center"/>
    </xf>
    <xf numFmtId="0" fontId="18" fillId="0" borderId="161">
      <alignment horizontal="left" vertical="center"/>
    </xf>
    <xf numFmtId="0" fontId="18" fillId="0" borderId="161">
      <alignment horizontal="left" vertical="center"/>
    </xf>
    <xf numFmtId="245" fontId="18" fillId="0" borderId="161">
      <alignment horizontal="left" vertical="center"/>
    </xf>
    <xf numFmtId="245" fontId="18" fillId="0" borderId="161">
      <alignment horizontal="left" vertical="center"/>
    </xf>
    <xf numFmtId="0" fontId="348" fillId="87" borderId="340" applyNumberFormat="0" applyAlignment="0" applyProtection="0"/>
    <xf numFmtId="233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0" fontId="94" fillId="0" borderId="168">
      <alignment vertical="justify" wrapText="1"/>
    </xf>
    <xf numFmtId="0" fontId="18" fillId="0" borderId="342">
      <alignment horizontal="left" vertical="center"/>
    </xf>
    <xf numFmtId="0" fontId="240" fillId="61" borderId="165" applyNumberFormat="0" applyAlignment="0" applyProtection="0"/>
    <xf numFmtId="204" fontId="369" fillId="0" borderId="0" applyFont="0" applyFill="0" applyBorder="0" applyAlignment="0" applyProtection="0"/>
    <xf numFmtId="0" fontId="7" fillId="0" borderId="0"/>
    <xf numFmtId="0" fontId="18" fillId="0" borderId="228">
      <alignment horizontal="left" vertical="center"/>
    </xf>
    <xf numFmtId="0" fontId="5" fillId="71" borderId="0" applyNumberFormat="0" applyBorder="0" applyAlignment="0" applyProtection="0"/>
    <xf numFmtId="0" fontId="274" fillId="0" borderId="169" applyNumberFormat="0" applyFill="0" applyAlignment="0" applyProtection="0">
      <alignment vertical="center"/>
    </xf>
    <xf numFmtId="204" fontId="369" fillId="0" borderId="0" applyFont="0" applyFill="0" applyBorder="0" applyAlignment="0" applyProtection="0"/>
    <xf numFmtId="0" fontId="281" fillId="87" borderId="165" applyNumberFormat="0" applyAlignment="0" applyProtection="0">
      <alignment vertical="center"/>
    </xf>
    <xf numFmtId="245" fontId="18" fillId="0" borderId="167">
      <alignment horizontal="left" vertical="center"/>
    </xf>
    <xf numFmtId="0" fontId="265" fillId="76" borderId="0" applyNumberFormat="0" applyBorder="0" applyAlignment="0" applyProtection="0">
      <alignment vertical="center"/>
    </xf>
    <xf numFmtId="205" fontId="370" fillId="0" borderId="0" applyFont="0" applyFill="0" applyBorder="0" applyAlignment="0" applyProtection="0"/>
    <xf numFmtId="0" fontId="348" fillId="87" borderId="165" applyNumberFormat="0" applyAlignment="0" applyProtection="0"/>
    <xf numFmtId="245" fontId="18" fillId="0" borderId="167">
      <alignment horizontal="left" vertical="center"/>
    </xf>
    <xf numFmtId="204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45" fontId="18" fillId="0" borderId="351">
      <alignment horizontal="left" vertical="center"/>
    </xf>
    <xf numFmtId="205" fontId="369" fillId="0" borderId="0" applyFont="0" applyFill="0" applyBorder="0" applyAlignment="0" applyProtection="0"/>
    <xf numFmtId="0" fontId="7" fillId="0" borderId="0"/>
    <xf numFmtId="37" fontId="94" fillId="0" borderId="223" applyAlignment="0"/>
    <xf numFmtId="205" fontId="369" fillId="0" borderId="0" applyFont="0" applyFill="0" applyBorder="0" applyAlignment="0" applyProtection="0"/>
    <xf numFmtId="0" fontId="354" fillId="83" borderId="0" applyNumberFormat="0" applyBorder="0" applyAlignment="0" applyProtection="0"/>
    <xf numFmtId="0" fontId="18" fillId="0" borderId="167">
      <alignment horizontal="left" vertical="center"/>
    </xf>
    <xf numFmtId="0" fontId="18" fillId="0" borderId="167">
      <alignment horizontal="left" vertical="center"/>
    </xf>
    <xf numFmtId="0" fontId="18" fillId="0" borderId="167">
      <alignment horizontal="left" vertical="center"/>
    </xf>
    <xf numFmtId="0" fontId="18" fillId="0" borderId="167">
      <alignment horizontal="left" vertical="center"/>
    </xf>
    <xf numFmtId="0" fontId="18" fillId="0" borderId="167">
      <alignment horizontal="left" vertical="center"/>
    </xf>
    <xf numFmtId="0" fontId="18" fillId="0" borderId="167">
      <alignment horizontal="left" vertical="center"/>
    </xf>
    <xf numFmtId="0" fontId="18" fillId="0" borderId="167">
      <alignment horizontal="left" vertical="center"/>
    </xf>
    <xf numFmtId="245" fontId="18" fillId="0" borderId="167">
      <alignment horizontal="left" vertical="center"/>
    </xf>
    <xf numFmtId="245" fontId="18" fillId="0" borderId="167">
      <alignment horizontal="left" vertical="center"/>
    </xf>
    <xf numFmtId="0" fontId="348" fillId="87" borderId="171" applyNumberFormat="0" applyAlignment="0" applyProtection="0"/>
    <xf numFmtId="245" fontId="18" fillId="0" borderId="173">
      <alignment horizontal="left" vertical="center"/>
    </xf>
    <xf numFmtId="237" fontId="370" fillId="0" borderId="0" applyFont="0" applyFill="0" applyBorder="0" applyAlignment="0" applyProtection="0"/>
    <xf numFmtId="0" fontId="265" fillId="68" borderId="0" applyNumberFormat="0" applyBorder="0" applyAlignment="0" applyProtection="0">
      <alignment vertical="center"/>
    </xf>
    <xf numFmtId="0" fontId="247" fillId="0" borderId="0"/>
    <xf numFmtId="203" fontId="369" fillId="0" borderId="0" applyFont="0" applyFill="0" applyBorder="0" applyAlignment="0" applyProtection="0"/>
    <xf numFmtId="0" fontId="18" fillId="0" borderId="351">
      <alignment horizontal="left" vertical="center"/>
    </xf>
    <xf numFmtId="0" fontId="247" fillId="0" borderId="0"/>
    <xf numFmtId="0" fontId="18" fillId="0" borderId="173">
      <alignment horizontal="left" vertical="center"/>
    </xf>
    <xf numFmtId="0" fontId="18" fillId="0" borderId="173">
      <alignment horizontal="left" vertical="center"/>
    </xf>
    <xf numFmtId="0" fontId="18" fillId="0" borderId="173">
      <alignment horizontal="left" vertical="center"/>
    </xf>
    <xf numFmtId="0" fontId="18" fillId="0" borderId="173">
      <alignment horizontal="left" vertical="center"/>
    </xf>
    <xf numFmtId="0" fontId="18" fillId="0" borderId="173">
      <alignment horizontal="left" vertical="center"/>
    </xf>
    <xf numFmtId="0" fontId="18" fillId="0" borderId="173">
      <alignment horizontal="left" vertical="center"/>
    </xf>
    <xf numFmtId="0" fontId="18" fillId="0" borderId="173">
      <alignment horizontal="left" vertical="center"/>
    </xf>
    <xf numFmtId="245" fontId="18" fillId="0" borderId="173">
      <alignment horizontal="left" vertical="center"/>
    </xf>
    <xf numFmtId="245" fontId="18" fillId="0" borderId="173">
      <alignment horizontal="left" vertical="center"/>
    </xf>
    <xf numFmtId="202" fontId="369" fillId="0" borderId="0" applyFont="0" applyFill="0" applyBorder="0" applyAlignment="0" applyProtection="0"/>
    <xf numFmtId="0" fontId="191" fillId="44" borderId="0" applyNumberFormat="0" applyBorder="0" applyAlignment="0" applyProtection="0">
      <alignment vertical="center"/>
    </xf>
    <xf numFmtId="0" fontId="274" fillId="0" borderId="181" applyNumberFormat="0" applyFill="0" applyAlignment="0" applyProtection="0">
      <alignment vertical="center"/>
    </xf>
    <xf numFmtId="0" fontId="281" fillId="87" borderId="177" applyNumberFormat="0" applyAlignment="0" applyProtection="0">
      <alignment vertical="center"/>
    </xf>
    <xf numFmtId="245" fontId="18" fillId="0" borderId="179">
      <alignment horizontal="left" vertical="center"/>
    </xf>
    <xf numFmtId="202" fontId="369" fillId="0" borderId="0" applyFont="0" applyFill="0" applyBorder="0" applyAlignment="0" applyProtection="0"/>
    <xf numFmtId="0" fontId="348" fillId="87" borderId="177" applyNumberFormat="0" applyAlignment="0" applyProtection="0"/>
    <xf numFmtId="245" fontId="18" fillId="0" borderId="179">
      <alignment horizontal="left" vertical="center"/>
    </xf>
    <xf numFmtId="0" fontId="233" fillId="61" borderId="277" applyNumberFormat="0" applyAlignment="0" applyProtection="0"/>
    <xf numFmtId="0" fontId="164" fillId="37" borderId="0" applyNumberFormat="0" applyBorder="0" applyAlignment="0" applyProtection="0">
      <alignment vertical="center"/>
    </xf>
    <xf numFmtId="202" fontId="370" fillId="0" borderId="0" applyFont="0" applyFill="0" applyBorder="0" applyAlignment="0" applyProtection="0"/>
    <xf numFmtId="0" fontId="369" fillId="0" borderId="0"/>
    <xf numFmtId="203" fontId="369" fillId="0" borderId="0" applyFont="0" applyFill="0" applyBorder="0" applyAlignment="0" applyProtection="0"/>
    <xf numFmtId="0" fontId="8" fillId="0" borderId="0"/>
    <xf numFmtId="0" fontId="348" fillId="87" borderId="284" applyNumberFormat="0" applyAlignment="0" applyProtection="0"/>
    <xf numFmtId="237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0" fontId="18" fillId="0" borderId="179">
      <alignment horizontal="left" vertical="center"/>
    </xf>
    <xf numFmtId="0" fontId="18" fillId="0" borderId="179">
      <alignment horizontal="left" vertical="center"/>
    </xf>
    <xf numFmtId="0" fontId="18" fillId="0" borderId="179">
      <alignment horizontal="left" vertical="center"/>
    </xf>
    <xf numFmtId="0" fontId="18" fillId="0" borderId="179">
      <alignment horizontal="left" vertical="center"/>
    </xf>
    <xf numFmtId="0" fontId="18" fillId="0" borderId="179">
      <alignment horizontal="left" vertical="center"/>
    </xf>
    <xf numFmtId="0" fontId="18" fillId="0" borderId="179">
      <alignment horizontal="left" vertical="center"/>
    </xf>
    <xf numFmtId="0" fontId="18" fillId="0" borderId="179">
      <alignment horizontal="left" vertical="center"/>
    </xf>
    <xf numFmtId="245" fontId="18" fillId="0" borderId="179">
      <alignment horizontal="left" vertical="center"/>
    </xf>
    <xf numFmtId="245" fontId="18" fillId="0" borderId="179">
      <alignment horizontal="left" vertical="center"/>
    </xf>
    <xf numFmtId="203" fontId="369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205" fontId="370" fillId="0" borderId="0" applyFont="0" applyFill="0" applyBorder="0" applyAlignment="0" applyProtection="0"/>
    <xf numFmtId="0" fontId="268" fillId="87" borderId="183" applyNumberFormat="0" applyAlignment="0" applyProtection="0">
      <alignment vertical="center"/>
    </xf>
    <xf numFmtId="0" fontId="274" fillId="0" borderId="188" applyNumberFormat="0" applyFill="0" applyAlignment="0" applyProtection="0">
      <alignment vertical="center"/>
    </xf>
    <xf numFmtId="0" fontId="275" fillId="72" borderId="183" applyNumberFormat="0" applyAlignment="0" applyProtection="0">
      <alignment vertical="center"/>
    </xf>
    <xf numFmtId="0" fontId="281" fillId="87" borderId="184" applyNumberFormat="0" applyAlignment="0" applyProtection="0">
      <alignment vertical="center"/>
    </xf>
    <xf numFmtId="245" fontId="18" fillId="0" borderId="186">
      <alignment horizontal="left" vertical="center"/>
    </xf>
    <xf numFmtId="0" fontId="329" fillId="87" borderId="183" applyNumberFormat="0" applyAlignment="0" applyProtection="0"/>
    <xf numFmtId="0" fontId="348" fillId="87" borderId="184" applyNumberFormat="0" applyAlignment="0" applyProtection="0"/>
    <xf numFmtId="245" fontId="18" fillId="0" borderId="186">
      <alignment horizontal="left" vertical="center"/>
    </xf>
    <xf numFmtId="202" fontId="369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0" fontId="369" fillId="0" borderId="0"/>
    <xf numFmtId="205" fontId="370" fillId="0" borderId="0" applyFont="0" applyFill="0" applyBorder="0" applyAlignment="0" applyProtection="0"/>
    <xf numFmtId="0" fontId="7" fillId="88" borderId="239" applyNumberFormat="0" applyFont="0" applyAlignment="0" applyProtection="0"/>
    <xf numFmtId="0" fontId="18" fillId="0" borderId="186">
      <alignment horizontal="left" vertical="center"/>
    </xf>
    <xf numFmtId="0" fontId="18" fillId="0" borderId="186">
      <alignment horizontal="left" vertical="center"/>
    </xf>
    <xf numFmtId="0" fontId="18" fillId="0" borderId="186">
      <alignment horizontal="left" vertical="center"/>
    </xf>
    <xf numFmtId="0" fontId="18" fillId="0" borderId="186">
      <alignment horizontal="left" vertical="center"/>
    </xf>
    <xf numFmtId="0" fontId="18" fillId="0" borderId="186">
      <alignment horizontal="left" vertical="center"/>
    </xf>
    <xf numFmtId="0" fontId="18" fillId="0" borderId="186">
      <alignment horizontal="left" vertical="center"/>
    </xf>
    <xf numFmtId="0" fontId="18" fillId="0" borderId="186">
      <alignment horizontal="left" vertical="center"/>
    </xf>
    <xf numFmtId="245" fontId="18" fillId="0" borderId="186">
      <alignment horizontal="left" vertical="center"/>
    </xf>
    <xf numFmtId="245" fontId="18" fillId="0" borderId="186">
      <alignment horizontal="left" vertical="center"/>
    </xf>
    <xf numFmtId="0" fontId="5" fillId="73" borderId="0" applyNumberFormat="0" applyBorder="0" applyAlignment="0" applyProtection="0">
      <alignment vertical="center"/>
    </xf>
    <xf numFmtId="203" fontId="369" fillId="0" borderId="0" applyFont="0" applyFill="0" applyBorder="0" applyAlignment="0" applyProtection="0"/>
    <xf numFmtId="0" fontId="348" fillId="87" borderId="232" applyNumberFormat="0" applyAlignment="0" applyProtection="0"/>
    <xf numFmtId="204" fontId="370" fillId="0" borderId="0" applyFont="0" applyFill="0" applyBorder="0" applyAlignment="0" applyProtection="0"/>
    <xf numFmtId="0" fontId="18" fillId="0" borderId="211">
      <alignment horizontal="left" vertical="center"/>
    </xf>
    <xf numFmtId="0" fontId="94" fillId="0" borderId="198">
      <alignment vertical="justify" wrapText="1"/>
    </xf>
    <xf numFmtId="0" fontId="233" fillId="61" borderId="192" applyNumberFormat="0" applyAlignment="0" applyProtection="0"/>
    <xf numFmtId="0" fontId="240" fillId="61" borderId="193" applyNumberFormat="0" applyAlignment="0" applyProtection="0"/>
    <xf numFmtId="205" fontId="370" fillId="0" borderId="0" applyFont="0" applyFill="0" applyBorder="0" applyAlignment="0" applyProtection="0"/>
    <xf numFmtId="0" fontId="268" fillId="87" borderId="192" applyNumberFormat="0" applyAlignment="0" applyProtection="0">
      <alignment vertical="center"/>
    </xf>
    <xf numFmtId="202" fontId="370" fillId="0" borderId="0" applyFont="0" applyFill="0" applyBorder="0" applyAlignment="0" applyProtection="0"/>
    <xf numFmtId="0" fontId="274" fillId="0" borderId="199" applyNumberFormat="0" applyFill="0" applyAlignment="0" applyProtection="0">
      <alignment vertical="center"/>
    </xf>
    <xf numFmtId="0" fontId="275" fillId="72" borderId="192" applyNumberFormat="0" applyAlignment="0" applyProtection="0">
      <alignment vertical="center"/>
    </xf>
    <xf numFmtId="0" fontId="281" fillId="87" borderId="193" applyNumberFormat="0" applyAlignment="0" applyProtection="0">
      <alignment vertical="center"/>
    </xf>
    <xf numFmtId="245" fontId="18" fillId="0" borderId="197">
      <alignment horizontal="left" vertical="center"/>
    </xf>
    <xf numFmtId="0" fontId="329" fillId="87" borderId="192" applyNumberFormat="0" applyAlignment="0" applyProtection="0"/>
    <xf numFmtId="203" fontId="369" fillId="0" borderId="0" applyFont="0" applyFill="0" applyBorder="0" applyAlignment="0" applyProtection="0"/>
    <xf numFmtId="0" fontId="348" fillId="87" borderId="193" applyNumberFormat="0" applyAlignment="0" applyProtection="0"/>
    <xf numFmtId="245" fontId="18" fillId="0" borderId="197">
      <alignment horizontal="left" vertical="center"/>
    </xf>
    <xf numFmtId="203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29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0" fontId="348" fillId="87" borderId="225" applyNumberFormat="0" applyAlignment="0" applyProtection="0"/>
    <xf numFmtId="0" fontId="240" fillId="61" borderId="240" applyNumberFormat="0" applyAlignment="0" applyProtection="0"/>
    <xf numFmtId="204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0" fontId="18" fillId="0" borderId="197">
      <alignment horizontal="left" vertical="center"/>
    </xf>
    <xf numFmtId="0" fontId="18" fillId="0" borderId="197">
      <alignment horizontal="left" vertical="center"/>
    </xf>
    <xf numFmtId="0" fontId="18" fillId="0" borderId="197">
      <alignment horizontal="left" vertical="center"/>
    </xf>
    <xf numFmtId="0" fontId="18" fillId="0" borderId="197">
      <alignment horizontal="left" vertical="center"/>
    </xf>
    <xf numFmtId="0" fontId="18" fillId="0" borderId="197">
      <alignment horizontal="left" vertical="center"/>
    </xf>
    <xf numFmtId="0" fontId="18" fillId="0" borderId="197">
      <alignment horizontal="left" vertical="center"/>
    </xf>
    <xf numFmtId="0" fontId="18" fillId="0" borderId="197">
      <alignment horizontal="left" vertical="center"/>
    </xf>
    <xf numFmtId="245" fontId="18" fillId="0" borderId="197">
      <alignment horizontal="left" vertical="center"/>
    </xf>
    <xf numFmtId="245" fontId="18" fillId="0" borderId="197">
      <alignment horizontal="left" vertical="center"/>
    </xf>
    <xf numFmtId="0" fontId="94" fillId="0" borderId="205">
      <alignment vertical="justify" wrapText="1"/>
    </xf>
    <xf numFmtId="37" fontId="94" fillId="0" borderId="259" applyAlignment="0"/>
    <xf numFmtId="0" fontId="240" fillId="61" borderId="201" applyNumberFormat="0" applyAlignment="0" applyProtection="0"/>
    <xf numFmtId="20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0" fontId="41" fillId="0" borderId="0" applyFont="0" applyFill="0" applyBorder="0" applyAlignment="0" applyProtection="0"/>
    <xf numFmtId="202" fontId="369" fillId="0" borderId="0" applyFont="0" applyFill="0" applyBorder="0" applyAlignment="0" applyProtection="0"/>
    <xf numFmtId="0" fontId="274" fillId="0" borderId="206" applyNumberFormat="0" applyFill="0" applyAlignment="0" applyProtection="0">
      <alignment vertical="center"/>
    </xf>
    <xf numFmtId="0" fontId="41" fillId="0" borderId="0"/>
    <xf numFmtId="0" fontId="281" fillId="87" borderId="201" applyNumberFormat="0" applyAlignment="0" applyProtection="0">
      <alignment vertical="center"/>
    </xf>
    <xf numFmtId="245" fontId="18" fillId="0" borderId="204">
      <alignment horizontal="left" vertical="center"/>
    </xf>
    <xf numFmtId="0" fontId="348" fillId="87" borderId="201" applyNumberFormat="0" applyAlignment="0" applyProtection="0"/>
    <xf numFmtId="245" fontId="18" fillId="0" borderId="204">
      <alignment horizontal="left" vertical="center"/>
    </xf>
    <xf numFmtId="0" fontId="354" fillId="74" borderId="0" applyNumberFormat="0" applyBorder="0" applyAlignment="0" applyProtection="0"/>
    <xf numFmtId="0" fontId="5" fillId="72" borderId="0" applyNumberFormat="0" applyBorder="0" applyAlignment="0" applyProtection="0"/>
    <xf numFmtId="202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0" fontId="7" fillId="0" borderId="0"/>
    <xf numFmtId="205" fontId="370" fillId="0" borderId="0" applyFont="0" applyFill="0" applyBorder="0" applyAlignment="0" applyProtection="0"/>
    <xf numFmtId="0" fontId="275" fillId="72" borderId="347" applyNumberFormat="0" applyAlignment="0" applyProtection="0">
      <alignment vertical="center"/>
    </xf>
    <xf numFmtId="205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0" fontId="18" fillId="0" borderId="204">
      <alignment horizontal="left" vertical="center"/>
    </xf>
    <xf numFmtId="0" fontId="18" fillId="0" borderId="204">
      <alignment horizontal="left" vertical="center"/>
    </xf>
    <xf numFmtId="0" fontId="18" fillId="0" borderId="204">
      <alignment horizontal="left" vertical="center"/>
    </xf>
    <xf numFmtId="0" fontId="18" fillId="0" borderId="204">
      <alignment horizontal="left" vertical="center"/>
    </xf>
    <xf numFmtId="0" fontId="18" fillId="0" borderId="204">
      <alignment horizontal="left" vertical="center"/>
    </xf>
    <xf numFmtId="0" fontId="18" fillId="0" borderId="204">
      <alignment horizontal="left" vertical="center"/>
    </xf>
    <xf numFmtId="0" fontId="18" fillId="0" borderId="204">
      <alignment horizontal="left" vertical="center"/>
    </xf>
    <xf numFmtId="245" fontId="18" fillId="0" borderId="204">
      <alignment horizontal="left" vertical="center"/>
    </xf>
    <xf numFmtId="245" fontId="18" fillId="0" borderId="204">
      <alignment horizontal="left" vertical="center"/>
    </xf>
    <xf numFmtId="0" fontId="268" fillId="87" borderId="208" applyNumberFormat="0" applyAlignment="0" applyProtection="0">
      <alignment vertical="center"/>
    </xf>
    <xf numFmtId="203" fontId="369" fillId="0" borderId="0" applyFont="0" applyFill="0" applyBorder="0" applyAlignment="0" applyProtection="0"/>
    <xf numFmtId="0" fontId="274" fillId="0" borderId="213" applyNumberFormat="0" applyFill="0" applyAlignment="0" applyProtection="0">
      <alignment vertical="center"/>
    </xf>
    <xf numFmtId="0" fontId="275" fillId="72" borderId="208" applyNumberFormat="0" applyAlignment="0" applyProtection="0">
      <alignment vertical="center"/>
    </xf>
    <xf numFmtId="0" fontId="281" fillId="87" borderId="209" applyNumberFormat="0" applyAlignment="0" applyProtection="0">
      <alignment vertical="center"/>
    </xf>
    <xf numFmtId="245" fontId="18" fillId="0" borderId="211">
      <alignment horizontal="left" vertical="center"/>
    </xf>
    <xf numFmtId="0" fontId="329" fillId="87" borderId="208" applyNumberFormat="0" applyAlignment="0" applyProtection="0"/>
    <xf numFmtId="0" fontId="274" fillId="0" borderId="330" applyNumberFormat="0" applyFill="0" applyAlignment="0" applyProtection="0">
      <alignment vertical="center"/>
    </xf>
    <xf numFmtId="0" fontId="348" fillId="87" borderId="209" applyNumberFormat="0" applyAlignment="0" applyProtection="0"/>
    <xf numFmtId="245" fontId="18" fillId="0" borderId="211">
      <alignment horizontal="left" vertical="center"/>
    </xf>
    <xf numFmtId="0" fontId="7" fillId="52" borderId="239" applyNumberFormat="0" applyFont="0" applyAlignment="0" applyProtection="0"/>
    <xf numFmtId="237" fontId="369" fillId="0" borderId="0" applyFont="0" applyFill="0" applyBorder="0" applyAlignment="0" applyProtection="0"/>
    <xf numFmtId="0" fontId="18" fillId="0" borderId="211">
      <alignment horizontal="left" vertical="center"/>
    </xf>
    <xf numFmtId="0" fontId="18" fillId="0" borderId="211">
      <alignment horizontal="left" vertical="center"/>
    </xf>
    <xf numFmtId="0" fontId="18" fillId="0" borderId="211">
      <alignment horizontal="left" vertical="center"/>
    </xf>
    <xf numFmtId="0" fontId="18" fillId="0" borderId="211">
      <alignment horizontal="left" vertical="center"/>
    </xf>
    <xf numFmtId="0" fontId="18" fillId="0" borderId="211">
      <alignment horizontal="left" vertical="center"/>
    </xf>
    <xf numFmtId="0" fontId="18" fillId="0" borderId="211">
      <alignment horizontal="left" vertical="center"/>
    </xf>
    <xf numFmtId="0" fontId="18" fillId="0" borderId="211">
      <alignment horizontal="left" vertical="center"/>
    </xf>
    <xf numFmtId="245" fontId="18" fillId="0" borderId="211">
      <alignment horizontal="left" vertical="center"/>
    </xf>
    <xf numFmtId="245" fontId="18" fillId="0" borderId="211">
      <alignment horizontal="left" vertical="center"/>
    </xf>
    <xf numFmtId="203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0" fontId="94" fillId="0" borderId="229">
      <alignment vertical="justify" wrapText="1"/>
    </xf>
    <xf numFmtId="0" fontId="233" fillId="61" borderId="224" applyNumberFormat="0" applyAlignment="0" applyProtection="0"/>
    <xf numFmtId="0" fontId="240" fillId="61" borderId="225" applyNumberFormat="0" applyAlignment="0" applyProtection="0"/>
    <xf numFmtId="0" fontId="268" fillId="87" borderId="224" applyNumberFormat="0" applyAlignment="0" applyProtection="0">
      <alignment vertical="center"/>
    </xf>
    <xf numFmtId="0" fontId="274" fillId="0" borderId="230" applyNumberFormat="0" applyFill="0" applyAlignment="0" applyProtection="0">
      <alignment vertical="center"/>
    </xf>
    <xf numFmtId="0" fontId="275" fillId="72" borderId="224" applyNumberFormat="0" applyAlignment="0" applyProtection="0">
      <alignment vertical="center"/>
    </xf>
    <xf numFmtId="0" fontId="281" fillId="87" borderId="225" applyNumberFormat="0" applyAlignment="0" applyProtection="0">
      <alignment vertical="center"/>
    </xf>
    <xf numFmtId="245" fontId="18" fillId="0" borderId="228">
      <alignment horizontal="left" vertical="center"/>
    </xf>
    <xf numFmtId="0" fontId="329" fillId="87" borderId="224" applyNumberFormat="0" applyAlignment="0" applyProtection="0"/>
    <xf numFmtId="205" fontId="370" fillId="0" borderId="0" applyFont="0" applyFill="0" applyBorder="0" applyAlignment="0" applyProtection="0"/>
    <xf numFmtId="0" fontId="348" fillId="87" borderId="225" applyNumberFormat="0" applyAlignment="0" applyProtection="0"/>
    <xf numFmtId="245" fontId="18" fillId="0" borderId="228">
      <alignment horizontal="left" vertical="center"/>
    </xf>
    <xf numFmtId="0" fontId="247" fillId="0" borderId="0"/>
    <xf numFmtId="203" fontId="369" fillId="0" borderId="0" applyFont="0" applyFill="0" applyBorder="0" applyAlignment="0" applyProtection="0"/>
    <xf numFmtId="0" fontId="180" fillId="0" borderId="101" applyNumberFormat="0" applyFill="0" applyAlignment="0" applyProtection="0">
      <alignment vertical="center"/>
    </xf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0" fontId="18" fillId="0" borderId="228">
      <alignment horizontal="left" vertical="center"/>
    </xf>
    <xf numFmtId="0" fontId="18" fillId="0" borderId="228">
      <alignment horizontal="left" vertical="center"/>
    </xf>
    <xf numFmtId="0" fontId="18" fillId="0" borderId="228">
      <alignment horizontal="left" vertical="center"/>
    </xf>
    <xf numFmtId="0" fontId="18" fillId="0" borderId="228">
      <alignment horizontal="left" vertical="center"/>
    </xf>
    <xf numFmtId="0" fontId="18" fillId="0" borderId="228">
      <alignment horizontal="left" vertical="center"/>
    </xf>
    <xf numFmtId="0" fontId="18" fillId="0" borderId="228">
      <alignment horizontal="left" vertical="center"/>
    </xf>
    <xf numFmtId="0" fontId="18" fillId="0" borderId="228">
      <alignment horizontal="left" vertical="center"/>
    </xf>
    <xf numFmtId="245" fontId="18" fillId="0" borderId="228">
      <alignment horizontal="left" vertical="center"/>
    </xf>
    <xf numFmtId="245" fontId="18" fillId="0" borderId="228">
      <alignment horizontal="left" vertical="center"/>
    </xf>
    <xf numFmtId="204" fontId="370" fillId="0" borderId="0" applyFont="0" applyFill="0" applyBorder="0" applyAlignment="0" applyProtection="0"/>
    <xf numFmtId="0" fontId="94" fillId="0" borderId="235">
      <alignment vertical="justify" wrapText="1"/>
    </xf>
    <xf numFmtId="0" fontId="268" fillId="87" borderId="347" applyNumberFormat="0" applyAlignment="0" applyProtection="0">
      <alignment vertical="center"/>
    </xf>
    <xf numFmtId="0" fontId="18" fillId="0" borderId="328">
      <alignment horizontal="left" vertical="center"/>
    </xf>
    <xf numFmtId="0" fontId="240" fillId="61" borderId="232" applyNumberFormat="0" applyAlignment="0" applyProtection="0"/>
    <xf numFmtId="41" fontId="7" fillId="0" borderId="0" applyFont="0" applyFill="0" applyBorder="0" applyAlignment="0" applyProtection="0"/>
    <xf numFmtId="0" fontId="274" fillId="0" borderId="236" applyNumberFormat="0" applyFill="0" applyAlignment="0" applyProtection="0">
      <alignment vertical="center"/>
    </xf>
    <xf numFmtId="0" fontId="281" fillId="87" borderId="232" applyNumberFormat="0" applyAlignment="0" applyProtection="0">
      <alignment vertical="center"/>
    </xf>
    <xf numFmtId="245" fontId="18" fillId="0" borderId="234">
      <alignment horizontal="left" vertical="center"/>
    </xf>
    <xf numFmtId="205" fontId="369" fillId="0" borderId="0" applyFont="0" applyFill="0" applyBorder="0" applyAlignment="0" applyProtection="0"/>
    <xf numFmtId="0" fontId="354" fillId="80" borderId="0" applyNumberFormat="0" applyBorder="0" applyAlignment="0" applyProtection="0">
      <alignment vertical="center"/>
    </xf>
    <xf numFmtId="0" fontId="348" fillId="87" borderId="232" applyNumberFormat="0" applyAlignment="0" applyProtection="0"/>
    <xf numFmtId="245" fontId="18" fillId="0" borderId="234">
      <alignment horizontal="left" vertical="center"/>
    </xf>
    <xf numFmtId="204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36" fontId="369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203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0" fontId="18" fillId="0" borderId="234">
      <alignment horizontal="left" vertical="center"/>
    </xf>
    <xf numFmtId="0" fontId="18" fillId="0" borderId="234">
      <alignment horizontal="left" vertical="center"/>
    </xf>
    <xf numFmtId="0" fontId="18" fillId="0" borderId="234">
      <alignment horizontal="left" vertical="center"/>
    </xf>
    <xf numFmtId="0" fontId="18" fillId="0" borderId="234">
      <alignment horizontal="left" vertical="center"/>
    </xf>
    <xf numFmtId="0" fontId="18" fillId="0" borderId="234">
      <alignment horizontal="left" vertical="center"/>
    </xf>
    <xf numFmtId="0" fontId="18" fillId="0" borderId="234">
      <alignment horizontal="left" vertical="center"/>
    </xf>
    <xf numFmtId="0" fontId="18" fillId="0" borderId="234">
      <alignment horizontal="left" vertical="center"/>
    </xf>
    <xf numFmtId="245" fontId="18" fillId="0" borderId="234">
      <alignment horizontal="left" vertical="center"/>
    </xf>
    <xf numFmtId="245" fontId="18" fillId="0" borderId="234">
      <alignment horizontal="left" vertical="center"/>
    </xf>
    <xf numFmtId="245" fontId="18" fillId="0" borderId="242">
      <alignment horizontal="left" vertical="center"/>
    </xf>
    <xf numFmtId="204" fontId="369" fillId="0" borderId="0" applyFont="0" applyFill="0" applyBorder="0" applyAlignment="0" applyProtection="0"/>
    <xf numFmtId="0" fontId="369" fillId="0" borderId="0"/>
    <xf numFmtId="205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0" fontId="8" fillId="0" borderId="0"/>
    <xf numFmtId="237" fontId="370" fillId="0" borderId="0" applyFont="0" applyFill="0" applyBorder="0" applyAlignment="0" applyProtection="0"/>
    <xf numFmtId="0" fontId="354" fillId="97" borderId="0" applyNumberFormat="0" applyBorder="0" applyAlignment="0" applyProtection="0">
      <alignment vertical="center"/>
    </xf>
    <xf numFmtId="0" fontId="370" fillId="0" borderId="0"/>
    <xf numFmtId="0" fontId="18" fillId="0" borderId="242">
      <alignment horizontal="left" vertical="center"/>
    </xf>
    <xf numFmtId="0" fontId="18" fillId="0" borderId="242">
      <alignment horizontal="left" vertical="center"/>
    </xf>
    <xf numFmtId="0" fontId="18" fillId="0" borderId="242">
      <alignment horizontal="left" vertical="center"/>
    </xf>
    <xf numFmtId="0" fontId="18" fillId="0" borderId="242">
      <alignment horizontal="left" vertical="center"/>
    </xf>
    <xf numFmtId="0" fontId="18" fillId="0" borderId="242">
      <alignment horizontal="left" vertical="center"/>
    </xf>
    <xf numFmtId="0" fontId="18" fillId="0" borderId="242">
      <alignment horizontal="left" vertical="center"/>
    </xf>
    <xf numFmtId="0" fontId="18" fillId="0" borderId="242">
      <alignment horizontal="left" vertical="center"/>
    </xf>
    <xf numFmtId="245" fontId="18" fillId="0" borderId="242">
      <alignment horizontal="left" vertical="center"/>
    </xf>
    <xf numFmtId="245" fontId="18" fillId="0" borderId="242">
      <alignment horizontal="left" vertical="center"/>
    </xf>
    <xf numFmtId="0" fontId="18" fillId="0" borderId="249">
      <alignment horizontal="left" vertical="center"/>
    </xf>
    <xf numFmtId="3" fontId="8" fillId="2" borderId="285" applyNumberFormat="0" applyFont="0" applyFill="0" applyBorder="0" applyAlignment="0" applyProtection="0">
      <alignment horizontal="center" vertical="center" wrapText="1"/>
    </xf>
    <xf numFmtId="202" fontId="369" fillId="0" borderId="0" applyFont="0" applyFill="0" applyBorder="0" applyAlignment="0" applyProtection="0"/>
    <xf numFmtId="0" fontId="162" fillId="0" borderId="0">
      <alignment vertical="center"/>
    </xf>
    <xf numFmtId="0" fontId="329" fillId="87" borderId="246" applyNumberFormat="0" applyAlignment="0" applyProtection="0"/>
    <xf numFmtId="0" fontId="348" fillId="87" borderId="247" applyNumberFormat="0" applyAlignment="0" applyProtection="0"/>
    <xf numFmtId="37" fontId="94" fillId="0" borderId="245" applyAlignment="0"/>
    <xf numFmtId="202" fontId="370" fillId="0" borderId="0" applyFont="0" applyFill="0" applyBorder="0" applyAlignment="0" applyProtection="0"/>
    <xf numFmtId="237" fontId="369" fillId="0" borderId="0" applyFont="0" applyFill="0" applyBorder="0" applyAlignment="0" applyProtection="0"/>
    <xf numFmtId="3" fontId="8" fillId="2" borderId="248" applyNumberFormat="0" applyFont="0" applyFill="0" applyBorder="0" applyAlignment="0" applyProtection="0">
      <alignment horizontal="center" vertical="center" wrapText="1"/>
    </xf>
    <xf numFmtId="205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0" fontId="268" fillId="87" borderId="277" applyNumberFormat="0" applyAlignment="0" applyProtection="0">
      <alignment vertical="center"/>
    </xf>
    <xf numFmtId="0" fontId="247" fillId="0" borderId="0"/>
    <xf numFmtId="0" fontId="329" fillId="87" borderId="277" applyNumberFormat="0" applyAlignment="0" applyProtection="0"/>
    <xf numFmtId="0" fontId="94" fillId="0" borderId="250">
      <alignment vertical="justify" wrapText="1"/>
    </xf>
    <xf numFmtId="0" fontId="233" fillId="61" borderId="246" applyNumberFormat="0" applyAlignment="0" applyProtection="0"/>
    <xf numFmtId="0" fontId="240" fillId="61" borderId="247" applyNumberFormat="0" applyAlignment="0" applyProtection="0"/>
    <xf numFmtId="0" fontId="268" fillId="87" borderId="246" applyNumberFormat="0" applyAlignment="0" applyProtection="0">
      <alignment vertical="center"/>
    </xf>
    <xf numFmtId="0" fontId="274" fillId="0" borderId="251" applyNumberFormat="0" applyFill="0" applyAlignment="0" applyProtection="0">
      <alignment vertical="center"/>
    </xf>
    <xf numFmtId="0" fontId="275" fillId="72" borderId="246" applyNumberFormat="0" applyAlignment="0" applyProtection="0">
      <alignment vertical="center"/>
    </xf>
    <xf numFmtId="0" fontId="281" fillId="87" borderId="247" applyNumberFormat="0" applyAlignment="0" applyProtection="0">
      <alignment vertical="center"/>
    </xf>
    <xf numFmtId="245" fontId="18" fillId="0" borderId="249">
      <alignment horizontal="left" vertical="center"/>
    </xf>
    <xf numFmtId="0" fontId="329" fillId="87" borderId="246" applyNumberFormat="0" applyAlignment="0" applyProtection="0"/>
    <xf numFmtId="0" fontId="348" fillId="87" borderId="247" applyNumberFormat="0" applyAlignment="0" applyProtection="0"/>
    <xf numFmtId="245" fontId="18" fillId="0" borderId="249">
      <alignment horizontal="left" vertical="center"/>
    </xf>
    <xf numFmtId="204" fontId="369" fillId="0" borderId="0" applyFont="0" applyFill="0" applyBorder="0" applyAlignment="0" applyProtection="0"/>
    <xf numFmtId="212" fontId="41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0" fontId="274" fillId="0" borderId="265" applyNumberFormat="0" applyFill="0" applyAlignment="0" applyProtection="0">
      <alignment vertical="center"/>
    </xf>
    <xf numFmtId="0" fontId="18" fillId="0" borderId="342">
      <alignment horizontal="left" vertical="center"/>
    </xf>
    <xf numFmtId="0" fontId="18" fillId="0" borderId="249">
      <alignment horizontal="left" vertical="center"/>
    </xf>
    <xf numFmtId="0" fontId="18" fillId="0" borderId="249">
      <alignment horizontal="left" vertical="center"/>
    </xf>
    <xf numFmtId="0" fontId="18" fillId="0" borderId="249">
      <alignment horizontal="left" vertical="center"/>
    </xf>
    <xf numFmtId="0" fontId="18" fillId="0" borderId="249">
      <alignment horizontal="left" vertical="center"/>
    </xf>
    <xf numFmtId="0" fontId="18" fillId="0" borderId="249">
      <alignment horizontal="left" vertical="center"/>
    </xf>
    <xf numFmtId="0" fontId="18" fillId="0" borderId="249">
      <alignment horizontal="left" vertical="center"/>
    </xf>
    <xf numFmtId="0" fontId="18" fillId="0" borderId="249">
      <alignment horizontal="left" vertical="center"/>
    </xf>
    <xf numFmtId="245" fontId="18" fillId="0" borderId="249">
      <alignment horizontal="left" vertical="center"/>
    </xf>
    <xf numFmtId="245" fontId="18" fillId="0" borderId="249">
      <alignment horizontal="left" vertical="center"/>
    </xf>
    <xf numFmtId="0" fontId="354" fillId="86" borderId="0" applyNumberFormat="0" applyBorder="0" applyAlignment="0" applyProtection="0">
      <alignment vertical="center"/>
    </xf>
    <xf numFmtId="0" fontId="354" fillId="83" borderId="0" applyNumberFormat="0" applyBorder="0" applyAlignment="0" applyProtection="0">
      <alignment vertical="center"/>
    </xf>
    <xf numFmtId="0" fontId="94" fillId="0" borderId="264">
      <alignment vertical="justify" wrapText="1"/>
    </xf>
    <xf numFmtId="0" fontId="233" fillId="61" borderId="260" applyNumberFormat="0" applyAlignment="0" applyProtection="0"/>
    <xf numFmtId="37" fontId="94" fillId="0" borderId="308" applyAlignment="0"/>
    <xf numFmtId="0" fontId="240" fillId="61" borderId="261" applyNumberFormat="0" applyAlignment="0" applyProtection="0"/>
    <xf numFmtId="0" fontId="366" fillId="0" borderId="131" applyNumberFormat="0" applyFill="0" applyAlignment="0" applyProtection="0">
      <alignment vertical="center"/>
    </xf>
    <xf numFmtId="0" fontId="268" fillId="87" borderId="260" applyNumberFormat="0" applyAlignment="0" applyProtection="0">
      <alignment vertical="center"/>
    </xf>
    <xf numFmtId="0" fontId="274" fillId="0" borderId="265" applyNumberFormat="0" applyFill="0" applyAlignment="0" applyProtection="0">
      <alignment vertical="center"/>
    </xf>
    <xf numFmtId="0" fontId="275" fillId="72" borderId="260" applyNumberFormat="0" applyAlignment="0" applyProtection="0">
      <alignment vertical="center"/>
    </xf>
    <xf numFmtId="0" fontId="281" fillId="87" borderId="261" applyNumberFormat="0" applyAlignment="0" applyProtection="0">
      <alignment vertical="center"/>
    </xf>
    <xf numFmtId="245" fontId="18" fillId="0" borderId="263">
      <alignment horizontal="left" vertical="center"/>
    </xf>
    <xf numFmtId="0" fontId="329" fillId="87" borderId="260" applyNumberFormat="0" applyAlignment="0" applyProtection="0"/>
    <xf numFmtId="0" fontId="348" fillId="87" borderId="261" applyNumberFormat="0" applyAlignment="0" applyProtection="0"/>
    <xf numFmtId="245" fontId="18" fillId="0" borderId="263">
      <alignment horizontal="left" vertical="center"/>
    </xf>
    <xf numFmtId="205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0" fontId="5" fillId="74" borderId="0" applyNumberFormat="0" applyBorder="0" applyAlignment="0" applyProtection="0"/>
    <xf numFmtId="204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0" fontId="354" fillId="79" borderId="0" applyNumberFormat="0" applyBorder="0" applyAlignment="0" applyProtection="0">
      <alignment vertical="center"/>
    </xf>
    <xf numFmtId="0" fontId="275" fillId="72" borderId="309" applyNumberFormat="0" applyAlignment="0" applyProtection="0">
      <alignment vertical="center"/>
    </xf>
    <xf numFmtId="0" fontId="18" fillId="0" borderId="263">
      <alignment horizontal="left" vertical="center"/>
    </xf>
    <xf numFmtId="0" fontId="18" fillId="0" borderId="263">
      <alignment horizontal="left" vertical="center"/>
    </xf>
    <xf numFmtId="0" fontId="18" fillId="0" borderId="263">
      <alignment horizontal="left" vertical="center"/>
    </xf>
    <xf numFmtId="0" fontId="18" fillId="0" borderId="263">
      <alignment horizontal="left" vertical="center"/>
    </xf>
    <xf numFmtId="0" fontId="18" fillId="0" borderId="263">
      <alignment horizontal="left" vertical="center"/>
    </xf>
    <xf numFmtId="0" fontId="18" fillId="0" borderId="263">
      <alignment horizontal="left" vertical="center"/>
    </xf>
    <xf numFmtId="0" fontId="18" fillId="0" borderId="263">
      <alignment horizontal="left" vertical="center"/>
    </xf>
    <xf numFmtId="245" fontId="18" fillId="0" borderId="263">
      <alignment horizontal="left" vertical="center"/>
    </xf>
    <xf numFmtId="245" fontId="18" fillId="0" borderId="263">
      <alignment horizontal="left" vertical="center"/>
    </xf>
    <xf numFmtId="0" fontId="370" fillId="0" borderId="0" applyFont="0" applyFill="0" applyBorder="0" applyAlignment="0" applyProtection="0"/>
    <xf numFmtId="233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0" fontId="18" fillId="0" borderId="0" applyNumberFormat="0" applyFill="0" applyBorder="0" applyAlignment="0" applyProtection="0"/>
    <xf numFmtId="233" fontId="370" fillId="0" borderId="0" applyFont="0" applyFill="0" applyBorder="0" applyAlignment="0" applyProtection="0"/>
    <xf numFmtId="0" fontId="94" fillId="0" borderId="281">
      <alignment vertical="justify" wrapText="1"/>
    </xf>
    <xf numFmtId="203" fontId="370" fillId="0" borderId="0" applyFont="0" applyFill="0" applyBorder="0" applyAlignment="0" applyProtection="0"/>
    <xf numFmtId="0" fontId="233" fillId="61" borderId="277" applyNumberFormat="0" applyAlignment="0" applyProtection="0"/>
    <xf numFmtId="203" fontId="370" fillId="0" borderId="0" applyFont="0" applyFill="0" applyBorder="0" applyAlignment="0" applyProtection="0"/>
    <xf numFmtId="0" fontId="240" fillId="61" borderId="278" applyNumberFormat="0" applyAlignment="0" applyProtection="0"/>
    <xf numFmtId="0" fontId="7" fillId="0" borderId="0"/>
    <xf numFmtId="0" fontId="184" fillId="0" borderId="0" applyNumberFormat="0" applyFill="0" applyBorder="0" applyAlignment="0" applyProtection="0">
      <alignment vertical="center"/>
    </xf>
    <xf numFmtId="0" fontId="268" fillId="87" borderId="277" applyNumberFormat="0" applyAlignment="0" applyProtection="0">
      <alignment vertical="center"/>
    </xf>
    <xf numFmtId="0" fontId="274" fillId="0" borderId="282" applyNumberFormat="0" applyFill="0" applyAlignment="0" applyProtection="0">
      <alignment vertical="center"/>
    </xf>
    <xf numFmtId="0" fontId="275" fillId="72" borderId="277" applyNumberFormat="0" applyAlignment="0" applyProtection="0">
      <alignment vertical="center"/>
    </xf>
    <xf numFmtId="0" fontId="281" fillId="87" borderId="278" applyNumberFormat="0" applyAlignment="0" applyProtection="0">
      <alignment vertical="center"/>
    </xf>
    <xf numFmtId="245" fontId="18" fillId="0" borderId="280">
      <alignment horizontal="left" vertical="center"/>
    </xf>
    <xf numFmtId="0" fontId="329" fillId="87" borderId="277" applyNumberFormat="0" applyAlignment="0" applyProtection="0"/>
    <xf numFmtId="0" fontId="348" fillId="87" borderId="278" applyNumberFormat="0" applyAlignment="0" applyProtection="0"/>
    <xf numFmtId="245" fontId="18" fillId="0" borderId="280">
      <alignment horizontal="left" vertical="center"/>
    </xf>
    <xf numFmtId="204" fontId="370" fillId="0" borderId="0" applyFont="0" applyFill="0" applyBorder="0" applyAlignment="0" applyProtection="0"/>
    <xf numFmtId="229" fontId="85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0" fontId="18" fillId="0" borderId="0" applyNumberFormat="0" applyFill="0" applyBorder="0" applyAlignment="0" applyProtection="0"/>
    <xf numFmtId="202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0" fontId="18" fillId="0" borderId="280">
      <alignment horizontal="left" vertical="center"/>
    </xf>
    <xf numFmtId="0" fontId="18" fillId="0" borderId="280">
      <alignment horizontal="left" vertical="center"/>
    </xf>
    <xf numFmtId="0" fontId="18" fillId="0" borderId="280">
      <alignment horizontal="left" vertical="center"/>
    </xf>
    <xf numFmtId="0" fontId="18" fillId="0" borderId="280">
      <alignment horizontal="left" vertical="center"/>
    </xf>
    <xf numFmtId="0" fontId="18" fillId="0" borderId="280">
      <alignment horizontal="left" vertical="center"/>
    </xf>
    <xf numFmtId="0" fontId="18" fillId="0" borderId="280">
      <alignment horizontal="left" vertical="center"/>
    </xf>
    <xf numFmtId="0" fontId="18" fillId="0" borderId="280">
      <alignment horizontal="left" vertical="center"/>
    </xf>
    <xf numFmtId="245" fontId="18" fillId="0" borderId="280">
      <alignment horizontal="left" vertical="center"/>
    </xf>
    <xf numFmtId="245" fontId="18" fillId="0" borderId="280">
      <alignment horizontal="left" vertical="center"/>
    </xf>
    <xf numFmtId="0" fontId="8" fillId="0" borderId="0"/>
    <xf numFmtId="203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0" fontId="8" fillId="0" borderId="0"/>
    <xf numFmtId="237" fontId="370" fillId="0" borderId="0" applyFont="0" applyFill="0" applyBorder="0" applyAlignment="0" applyProtection="0"/>
    <xf numFmtId="0" fontId="94" fillId="0" borderId="287">
      <alignment vertical="justify" wrapText="1"/>
    </xf>
    <xf numFmtId="0" fontId="240" fillId="61" borderId="284" applyNumberFormat="0" applyAlignment="0" applyProtection="0"/>
    <xf numFmtId="0" fontId="274" fillId="0" borderId="288" applyNumberFormat="0" applyFill="0" applyAlignment="0" applyProtection="0">
      <alignment vertical="center"/>
    </xf>
    <xf numFmtId="0" fontId="281" fillId="87" borderId="284" applyNumberFormat="0" applyAlignment="0" applyProtection="0">
      <alignment vertical="center"/>
    </xf>
    <xf numFmtId="245" fontId="18" fillId="0" borderId="286">
      <alignment horizontal="left" vertical="center"/>
    </xf>
    <xf numFmtId="0" fontId="348" fillId="87" borderId="284" applyNumberFormat="0" applyAlignment="0" applyProtection="0"/>
    <xf numFmtId="245" fontId="18" fillId="0" borderId="286">
      <alignment horizontal="left" vertical="center"/>
    </xf>
    <xf numFmtId="0" fontId="5" fillId="71" borderId="0" applyNumberFormat="0" applyBorder="0" applyAlignment="0" applyProtection="0">
      <alignment vertical="center"/>
    </xf>
    <xf numFmtId="0" fontId="369" fillId="0" borderId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0" fontId="8" fillId="0" borderId="0"/>
    <xf numFmtId="0" fontId="369" fillId="0" borderId="0"/>
    <xf numFmtId="0" fontId="41" fillId="0" borderId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33" fontId="369" fillId="0" borderId="0" applyFont="0" applyFill="0" applyBorder="0" applyAlignment="0" applyProtection="0"/>
    <xf numFmtId="0" fontId="18" fillId="0" borderId="286">
      <alignment horizontal="left" vertical="center"/>
    </xf>
    <xf numFmtId="0" fontId="18" fillId="0" borderId="286">
      <alignment horizontal="left" vertical="center"/>
    </xf>
    <xf numFmtId="0" fontId="18" fillId="0" borderId="286">
      <alignment horizontal="left" vertical="center"/>
    </xf>
    <xf numFmtId="0" fontId="18" fillId="0" borderId="286">
      <alignment horizontal="left" vertical="center"/>
    </xf>
    <xf numFmtId="0" fontId="18" fillId="0" borderId="286">
      <alignment horizontal="left" vertical="center"/>
    </xf>
    <xf numFmtId="0" fontId="18" fillId="0" borderId="286">
      <alignment horizontal="left" vertical="center"/>
    </xf>
    <xf numFmtId="0" fontId="18" fillId="0" borderId="286">
      <alignment horizontal="left" vertical="center"/>
    </xf>
    <xf numFmtId="245" fontId="18" fillId="0" borderId="286">
      <alignment horizontal="left" vertical="center"/>
    </xf>
    <xf numFmtId="245" fontId="18" fillId="0" borderId="286">
      <alignment horizontal="left" vertical="center"/>
    </xf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36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36" fontId="370" fillId="0" borderId="0" applyFont="0" applyFill="0" applyBorder="0" applyAlignment="0" applyProtection="0"/>
    <xf numFmtId="236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36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36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36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36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36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36" fontId="369" fillId="0" borderId="0" applyFont="0" applyFill="0" applyBorder="0" applyAlignment="0" applyProtection="0"/>
    <xf numFmtId="236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36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36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37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36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36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33" fontId="370" fillId="0" borderId="0" applyFont="0" applyFill="0" applyBorder="0" applyAlignment="0" applyProtection="0"/>
    <xf numFmtId="23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36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0" fontId="369" fillId="0" borderId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36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37" fontId="369" fillId="0" borderId="0" applyFont="0" applyFill="0" applyBorder="0" applyAlignment="0" applyProtection="0"/>
    <xf numFmtId="237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36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33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33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36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37" fontId="369" fillId="0" borderId="0" applyFont="0" applyFill="0" applyBorder="0" applyAlignment="0" applyProtection="0"/>
    <xf numFmtId="0" fontId="369" fillId="0" borderId="0"/>
    <xf numFmtId="0" fontId="370" fillId="0" borderId="0"/>
    <xf numFmtId="237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36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29" fontId="370" fillId="0" borderId="0" applyFont="0" applyFill="0" applyBorder="0" applyAlignment="0" applyProtection="0"/>
    <xf numFmtId="229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33" fontId="370" fillId="0" borderId="0" applyFont="0" applyFill="0" applyBorder="0" applyAlignment="0" applyProtection="0"/>
    <xf numFmtId="233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36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37" fontId="369" fillId="0" borderId="0" applyFont="0" applyFill="0" applyBorder="0" applyAlignment="0" applyProtection="0"/>
    <xf numFmtId="0" fontId="369" fillId="0" borderId="0"/>
    <xf numFmtId="0" fontId="370" fillId="0" borderId="0"/>
    <xf numFmtId="237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36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33" fontId="370" fillId="0" borderId="0" applyFont="0" applyFill="0" applyBorder="0" applyAlignment="0" applyProtection="0"/>
    <xf numFmtId="233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36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0" fontId="368" fillId="98" borderId="290" applyNumberFormat="0" applyAlignment="0" applyProtection="0">
      <alignment vertical="center"/>
    </xf>
    <xf numFmtId="204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37" fontId="369" fillId="0" borderId="0" applyFont="0" applyFill="0" applyBorder="0" applyAlignment="0" applyProtection="0"/>
    <xf numFmtId="237" fontId="370" fillId="0" borderId="0" applyFont="0" applyFill="0" applyBorder="0" applyAlignment="0" applyProtection="0"/>
    <xf numFmtId="229" fontId="370" fillId="0" borderId="0" applyFont="0" applyFill="0" applyBorder="0" applyAlignment="0" applyProtection="0"/>
    <xf numFmtId="229" fontId="369" fillId="0" borderId="0" applyFont="0" applyFill="0" applyBorder="0" applyAlignment="0" applyProtection="0"/>
    <xf numFmtId="0" fontId="369" fillId="0" borderId="0"/>
    <xf numFmtId="0" fontId="370" fillId="0" borderId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36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33" fontId="370" fillId="0" borderId="0" applyFont="0" applyFill="0" applyBorder="0" applyAlignment="0" applyProtection="0"/>
    <xf numFmtId="233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36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37" fontId="369" fillId="0" borderId="0" applyFont="0" applyFill="0" applyBorder="0" applyAlignment="0" applyProtection="0"/>
    <xf numFmtId="237" fontId="370" fillId="0" borderId="0" applyFont="0" applyFill="0" applyBorder="0" applyAlignment="0" applyProtection="0"/>
    <xf numFmtId="0" fontId="369" fillId="0" borderId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29" fontId="370" fillId="0" borderId="0" applyFont="0" applyFill="0" applyBorder="0" applyAlignment="0" applyProtection="0"/>
    <xf numFmtId="229" fontId="369" fillId="0" borderId="0" applyFont="0" applyFill="0" applyBorder="0" applyAlignment="0" applyProtection="0"/>
    <xf numFmtId="0" fontId="370" fillId="0" borderId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36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33" fontId="370" fillId="0" borderId="0" applyFont="0" applyFill="0" applyBorder="0" applyAlignment="0" applyProtection="0"/>
    <xf numFmtId="233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36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37" fontId="369" fillId="0" borderId="0" applyFont="0" applyFill="0" applyBorder="0" applyAlignment="0" applyProtection="0"/>
    <xf numFmtId="237" fontId="370" fillId="0" borderId="0" applyFont="0" applyFill="0" applyBorder="0" applyAlignment="0" applyProtection="0"/>
    <xf numFmtId="0" fontId="369" fillId="0" borderId="0"/>
    <xf numFmtId="0" fontId="370" fillId="0" borderId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29" fontId="370" fillId="0" borderId="0" applyFont="0" applyFill="0" applyBorder="0" applyAlignment="0" applyProtection="0"/>
    <xf numFmtId="229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36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33" fontId="370" fillId="0" borderId="0" applyFont="0" applyFill="0" applyBorder="0" applyAlignment="0" applyProtection="0"/>
    <xf numFmtId="233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36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37" fontId="369" fillId="0" borderId="0" applyFont="0" applyFill="0" applyBorder="0" applyAlignment="0" applyProtection="0"/>
    <xf numFmtId="237" fontId="370" fillId="0" borderId="0" applyFont="0" applyFill="0" applyBorder="0" applyAlignment="0" applyProtection="0"/>
    <xf numFmtId="0" fontId="369" fillId="0" borderId="0"/>
    <xf numFmtId="0" fontId="370" fillId="0" borderId="0"/>
    <xf numFmtId="229" fontId="370" fillId="0" borderId="0" applyFont="0" applyFill="0" applyBorder="0" applyAlignment="0" applyProtection="0"/>
    <xf numFmtId="229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0" fontId="274" fillId="0" borderId="288" applyNumberFormat="0" applyFill="0" applyAlignment="0" applyProtection="0">
      <alignment vertical="center"/>
    </xf>
    <xf numFmtId="236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33" fontId="370" fillId="0" borderId="0" applyFont="0" applyFill="0" applyBorder="0" applyAlignment="0" applyProtection="0"/>
    <xf numFmtId="233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36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37" fontId="369" fillId="0" borderId="0" applyFont="0" applyFill="0" applyBorder="0" applyAlignment="0" applyProtection="0"/>
    <xf numFmtId="237" fontId="370" fillId="0" borderId="0" applyFont="0" applyFill="0" applyBorder="0" applyAlignment="0" applyProtection="0"/>
    <xf numFmtId="0" fontId="368" fillId="87" borderId="290" applyNumberFormat="0" applyAlignment="0" applyProtection="0"/>
    <xf numFmtId="0" fontId="369" fillId="0" borderId="0"/>
    <xf numFmtId="0" fontId="368" fillId="87" borderId="290" applyNumberFormat="0" applyAlignment="0" applyProtection="0"/>
    <xf numFmtId="0" fontId="281" fillId="87" borderId="290" applyNumberFormat="0" applyAlignment="0" applyProtection="0">
      <alignment vertical="center"/>
    </xf>
    <xf numFmtId="0" fontId="370" fillId="0" borderId="0"/>
    <xf numFmtId="229" fontId="370" fillId="0" borderId="0" applyFont="0" applyFill="0" applyBorder="0" applyAlignment="0" applyProtection="0"/>
    <xf numFmtId="229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36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33" fontId="370" fillId="0" borderId="0" applyFont="0" applyFill="0" applyBorder="0" applyAlignment="0" applyProtection="0"/>
    <xf numFmtId="233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36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37" fontId="369" fillId="0" borderId="0" applyFont="0" applyFill="0" applyBorder="0" applyAlignment="0" applyProtection="0"/>
    <xf numFmtId="237" fontId="370" fillId="0" borderId="0" applyFont="0" applyFill="0" applyBorder="0" applyAlignment="0" applyProtection="0"/>
    <xf numFmtId="0" fontId="369" fillId="0" borderId="0"/>
    <xf numFmtId="0" fontId="370" fillId="0" borderId="0"/>
    <xf numFmtId="229" fontId="370" fillId="0" borderId="0" applyFont="0" applyFill="0" applyBorder="0" applyAlignment="0" applyProtection="0"/>
    <xf numFmtId="229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33" fontId="370" fillId="0" borderId="0" applyFont="0" applyFill="0" applyBorder="0" applyAlignment="0" applyProtection="0"/>
    <xf numFmtId="233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36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37" fontId="369" fillId="0" borderId="0" applyFont="0" applyFill="0" applyBorder="0" applyAlignment="0" applyProtection="0"/>
    <xf numFmtId="237" fontId="370" fillId="0" borderId="0" applyFont="0" applyFill="0" applyBorder="0" applyAlignment="0" applyProtection="0"/>
    <xf numFmtId="0" fontId="369" fillId="0" borderId="0"/>
    <xf numFmtId="0" fontId="370" fillId="0" borderId="0"/>
    <xf numFmtId="229" fontId="370" fillId="0" borderId="0" applyFont="0" applyFill="0" applyBorder="0" applyAlignment="0" applyProtection="0"/>
    <xf numFmtId="229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36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36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33" fontId="370" fillId="0" borderId="0" applyFont="0" applyFill="0" applyBorder="0" applyAlignment="0" applyProtection="0"/>
    <xf numFmtId="233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36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37" fontId="369" fillId="0" borderId="0" applyFont="0" applyFill="0" applyBorder="0" applyAlignment="0" applyProtection="0"/>
    <xf numFmtId="237" fontId="370" fillId="0" borderId="0" applyFont="0" applyFill="0" applyBorder="0" applyAlignment="0" applyProtection="0"/>
    <xf numFmtId="0" fontId="369" fillId="0" borderId="0"/>
    <xf numFmtId="0" fontId="370" fillId="0" borderId="0"/>
    <xf numFmtId="229" fontId="370" fillId="0" borderId="0" applyFont="0" applyFill="0" applyBorder="0" applyAlignment="0" applyProtection="0"/>
    <xf numFmtId="229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36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33" fontId="370" fillId="0" borderId="0" applyFont="0" applyFill="0" applyBorder="0" applyAlignment="0" applyProtection="0"/>
    <xf numFmtId="233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36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37" fontId="369" fillId="0" borderId="0" applyFont="0" applyFill="0" applyBorder="0" applyAlignment="0" applyProtection="0"/>
    <xf numFmtId="237" fontId="370" fillId="0" borderId="0" applyFont="0" applyFill="0" applyBorder="0" applyAlignment="0" applyProtection="0"/>
    <xf numFmtId="0" fontId="369" fillId="0" borderId="0"/>
    <xf numFmtId="0" fontId="370" fillId="0" borderId="0"/>
    <xf numFmtId="229" fontId="370" fillId="0" borderId="0" applyFont="0" applyFill="0" applyBorder="0" applyAlignment="0" applyProtection="0"/>
    <xf numFmtId="229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36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33" fontId="370" fillId="0" borderId="0" applyFont="0" applyFill="0" applyBorder="0" applyAlignment="0" applyProtection="0"/>
    <xf numFmtId="233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36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37" fontId="369" fillId="0" borderId="0" applyFont="0" applyFill="0" applyBorder="0" applyAlignment="0" applyProtection="0"/>
    <xf numFmtId="237" fontId="370" fillId="0" borderId="0" applyFont="0" applyFill="0" applyBorder="0" applyAlignment="0" applyProtection="0"/>
    <xf numFmtId="0" fontId="369" fillId="0" borderId="0"/>
    <xf numFmtId="0" fontId="370" fillId="0" borderId="0"/>
    <xf numFmtId="229" fontId="370" fillId="0" borderId="0" applyFont="0" applyFill="0" applyBorder="0" applyAlignment="0" applyProtection="0"/>
    <xf numFmtId="229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36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33" fontId="370" fillId="0" borderId="0" applyFont="0" applyFill="0" applyBorder="0" applyAlignment="0" applyProtection="0"/>
    <xf numFmtId="233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36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37" fontId="369" fillId="0" borderId="0" applyFont="0" applyFill="0" applyBorder="0" applyAlignment="0" applyProtection="0"/>
    <xf numFmtId="237" fontId="370" fillId="0" borderId="0" applyFont="0" applyFill="0" applyBorder="0" applyAlignment="0" applyProtection="0"/>
    <xf numFmtId="0" fontId="369" fillId="0" borderId="0"/>
    <xf numFmtId="0" fontId="370" fillId="0" borderId="0"/>
    <xf numFmtId="229" fontId="370" fillId="0" borderId="0" applyFont="0" applyFill="0" applyBorder="0" applyAlignment="0" applyProtection="0"/>
    <xf numFmtId="229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36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33" fontId="370" fillId="0" borderId="0" applyFont="0" applyFill="0" applyBorder="0" applyAlignment="0" applyProtection="0"/>
    <xf numFmtId="233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36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37" fontId="369" fillId="0" borderId="0" applyFont="0" applyFill="0" applyBorder="0" applyAlignment="0" applyProtection="0"/>
    <xf numFmtId="237" fontId="370" fillId="0" borderId="0" applyFont="0" applyFill="0" applyBorder="0" applyAlignment="0" applyProtection="0"/>
    <xf numFmtId="0" fontId="369" fillId="0" borderId="0"/>
    <xf numFmtId="0" fontId="370" fillId="0" borderId="0"/>
    <xf numFmtId="229" fontId="370" fillId="0" borderId="0" applyFont="0" applyFill="0" applyBorder="0" applyAlignment="0" applyProtection="0"/>
    <xf numFmtId="229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36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33" fontId="370" fillId="0" borderId="0" applyFont="0" applyFill="0" applyBorder="0" applyAlignment="0" applyProtection="0"/>
    <xf numFmtId="233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36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37" fontId="369" fillId="0" borderId="0" applyFont="0" applyFill="0" applyBorder="0" applyAlignment="0" applyProtection="0"/>
    <xf numFmtId="237" fontId="370" fillId="0" borderId="0" applyFont="0" applyFill="0" applyBorder="0" applyAlignment="0" applyProtection="0"/>
    <xf numFmtId="0" fontId="369" fillId="0" borderId="0"/>
    <xf numFmtId="0" fontId="370" fillId="0" borderId="0"/>
    <xf numFmtId="229" fontId="370" fillId="0" borderId="0" applyFont="0" applyFill="0" applyBorder="0" applyAlignment="0" applyProtection="0"/>
    <xf numFmtId="229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36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33" fontId="370" fillId="0" borderId="0" applyFont="0" applyFill="0" applyBorder="0" applyAlignment="0" applyProtection="0"/>
    <xf numFmtId="233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36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37" fontId="369" fillId="0" borderId="0" applyFont="0" applyFill="0" applyBorder="0" applyAlignment="0" applyProtection="0"/>
    <xf numFmtId="237" fontId="370" fillId="0" borderId="0" applyFont="0" applyFill="0" applyBorder="0" applyAlignment="0" applyProtection="0"/>
    <xf numFmtId="0" fontId="369" fillId="0" borderId="0"/>
    <xf numFmtId="0" fontId="370" fillId="0" borderId="0"/>
    <xf numFmtId="229" fontId="370" fillId="0" borderId="0" applyFont="0" applyFill="0" applyBorder="0" applyAlignment="0" applyProtection="0"/>
    <xf numFmtId="229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36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33" fontId="370" fillId="0" borderId="0" applyFont="0" applyFill="0" applyBorder="0" applyAlignment="0" applyProtection="0"/>
    <xf numFmtId="233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36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37" fontId="369" fillId="0" borderId="0" applyFont="0" applyFill="0" applyBorder="0" applyAlignment="0" applyProtection="0"/>
    <xf numFmtId="237" fontId="370" fillId="0" borderId="0" applyFont="0" applyFill="0" applyBorder="0" applyAlignment="0" applyProtection="0"/>
    <xf numFmtId="0" fontId="369" fillId="0" borderId="0"/>
    <xf numFmtId="0" fontId="370" fillId="0" borderId="0"/>
    <xf numFmtId="229" fontId="370" fillId="0" borderId="0" applyFont="0" applyFill="0" applyBorder="0" applyAlignment="0" applyProtection="0"/>
    <xf numFmtId="229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36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33" fontId="370" fillId="0" borderId="0" applyFont="0" applyFill="0" applyBorder="0" applyAlignment="0" applyProtection="0"/>
    <xf numFmtId="233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36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37" fontId="369" fillId="0" borderId="0" applyFont="0" applyFill="0" applyBorder="0" applyAlignment="0" applyProtection="0"/>
    <xf numFmtId="237" fontId="370" fillId="0" borderId="0" applyFont="0" applyFill="0" applyBorder="0" applyAlignment="0" applyProtection="0"/>
    <xf numFmtId="0" fontId="369" fillId="0" borderId="0"/>
    <xf numFmtId="0" fontId="370" fillId="0" borderId="0"/>
    <xf numFmtId="229" fontId="370" fillId="0" borderId="0" applyFont="0" applyFill="0" applyBorder="0" applyAlignment="0" applyProtection="0"/>
    <xf numFmtId="229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36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33" fontId="370" fillId="0" borderId="0" applyFont="0" applyFill="0" applyBorder="0" applyAlignment="0" applyProtection="0"/>
    <xf numFmtId="233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36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37" fontId="369" fillId="0" borderId="0" applyFont="0" applyFill="0" applyBorder="0" applyAlignment="0" applyProtection="0"/>
    <xf numFmtId="237" fontId="370" fillId="0" borderId="0" applyFont="0" applyFill="0" applyBorder="0" applyAlignment="0" applyProtection="0"/>
    <xf numFmtId="0" fontId="369" fillId="0" borderId="0"/>
    <xf numFmtId="0" fontId="370" fillId="0" borderId="0"/>
    <xf numFmtId="229" fontId="370" fillId="0" borderId="0" applyFont="0" applyFill="0" applyBorder="0" applyAlignment="0" applyProtection="0"/>
    <xf numFmtId="229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36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33" fontId="370" fillId="0" borderId="0" applyFont="0" applyFill="0" applyBorder="0" applyAlignment="0" applyProtection="0"/>
    <xf numFmtId="233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36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37" fontId="369" fillId="0" borderId="0" applyFont="0" applyFill="0" applyBorder="0" applyAlignment="0" applyProtection="0"/>
    <xf numFmtId="237" fontId="370" fillId="0" borderId="0" applyFont="0" applyFill="0" applyBorder="0" applyAlignment="0" applyProtection="0"/>
    <xf numFmtId="0" fontId="369" fillId="0" borderId="0"/>
    <xf numFmtId="0" fontId="370" fillId="0" borderId="0"/>
    <xf numFmtId="229" fontId="370" fillId="0" borderId="0" applyFont="0" applyFill="0" applyBorder="0" applyAlignment="0" applyProtection="0"/>
    <xf numFmtId="229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36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33" fontId="370" fillId="0" borderId="0" applyFont="0" applyFill="0" applyBorder="0" applyAlignment="0" applyProtection="0"/>
    <xf numFmtId="233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36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37" fontId="369" fillId="0" borderId="0" applyFont="0" applyFill="0" applyBorder="0" applyAlignment="0" applyProtection="0"/>
    <xf numFmtId="237" fontId="370" fillId="0" borderId="0" applyFont="0" applyFill="0" applyBorder="0" applyAlignment="0" applyProtection="0"/>
    <xf numFmtId="0" fontId="369" fillId="0" borderId="0"/>
    <xf numFmtId="0" fontId="370" fillId="0" borderId="0"/>
    <xf numFmtId="229" fontId="370" fillId="0" borderId="0" applyFont="0" applyFill="0" applyBorder="0" applyAlignment="0" applyProtection="0"/>
    <xf numFmtId="229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33" fontId="370" fillId="0" borderId="0" applyFont="0" applyFill="0" applyBorder="0" applyAlignment="0" applyProtection="0"/>
    <xf numFmtId="233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36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37" fontId="369" fillId="0" borderId="0" applyFont="0" applyFill="0" applyBorder="0" applyAlignment="0" applyProtection="0"/>
    <xf numFmtId="237" fontId="370" fillId="0" borderId="0" applyFont="0" applyFill="0" applyBorder="0" applyAlignment="0" applyProtection="0"/>
    <xf numFmtId="0" fontId="369" fillId="0" borderId="0"/>
    <xf numFmtId="0" fontId="370" fillId="0" borderId="0"/>
    <xf numFmtId="229" fontId="370" fillId="0" borderId="0" applyFont="0" applyFill="0" applyBorder="0" applyAlignment="0" applyProtection="0"/>
    <xf numFmtId="229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33" fontId="370" fillId="0" borderId="0" applyFont="0" applyFill="0" applyBorder="0" applyAlignment="0" applyProtection="0"/>
    <xf numFmtId="233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37" fontId="369" fillId="0" borderId="0" applyFont="0" applyFill="0" applyBorder="0" applyAlignment="0" applyProtection="0"/>
    <xf numFmtId="237" fontId="370" fillId="0" borderId="0" applyFont="0" applyFill="0" applyBorder="0" applyAlignment="0" applyProtection="0"/>
    <xf numFmtId="0" fontId="369" fillId="0" borderId="0"/>
    <xf numFmtId="0" fontId="370" fillId="0" borderId="0"/>
    <xf numFmtId="229" fontId="370" fillId="0" borderId="0" applyFont="0" applyFill="0" applyBorder="0" applyAlignment="0" applyProtection="0"/>
    <xf numFmtId="229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33" fontId="370" fillId="0" borderId="0" applyFont="0" applyFill="0" applyBorder="0" applyAlignment="0" applyProtection="0"/>
    <xf numFmtId="23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37" fontId="369" fillId="0" borderId="0" applyFont="0" applyFill="0" applyBorder="0" applyAlignment="0" applyProtection="0"/>
    <xf numFmtId="237" fontId="370" fillId="0" borderId="0" applyFont="0" applyFill="0" applyBorder="0" applyAlignment="0" applyProtection="0"/>
    <xf numFmtId="0" fontId="369" fillId="0" borderId="0"/>
    <xf numFmtId="0" fontId="370" fillId="0" borderId="0"/>
    <xf numFmtId="229" fontId="370" fillId="0" borderId="0" applyFont="0" applyFill="0" applyBorder="0" applyAlignment="0" applyProtection="0"/>
    <xf numFmtId="229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33" fontId="370" fillId="0" borderId="0" applyFont="0" applyFill="0" applyBorder="0" applyAlignment="0" applyProtection="0"/>
    <xf numFmtId="23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37" fontId="369" fillId="0" borderId="0" applyFont="0" applyFill="0" applyBorder="0" applyAlignment="0" applyProtection="0"/>
    <xf numFmtId="237" fontId="370" fillId="0" borderId="0" applyFont="0" applyFill="0" applyBorder="0" applyAlignment="0" applyProtection="0"/>
    <xf numFmtId="0" fontId="369" fillId="0" borderId="0"/>
    <xf numFmtId="0" fontId="370" fillId="0" borderId="0"/>
    <xf numFmtId="229" fontId="370" fillId="0" borderId="0" applyFont="0" applyFill="0" applyBorder="0" applyAlignment="0" applyProtection="0"/>
    <xf numFmtId="229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33" fontId="370" fillId="0" borderId="0" applyFont="0" applyFill="0" applyBorder="0" applyAlignment="0" applyProtection="0"/>
    <xf numFmtId="23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37" fontId="369" fillId="0" borderId="0" applyFont="0" applyFill="0" applyBorder="0" applyAlignment="0" applyProtection="0"/>
    <xf numFmtId="237" fontId="370" fillId="0" borderId="0" applyFont="0" applyFill="0" applyBorder="0" applyAlignment="0" applyProtection="0"/>
    <xf numFmtId="0" fontId="369" fillId="0" borderId="0"/>
    <xf numFmtId="0" fontId="370" fillId="0" borderId="0"/>
    <xf numFmtId="229" fontId="370" fillId="0" borderId="0" applyFont="0" applyFill="0" applyBorder="0" applyAlignment="0" applyProtection="0"/>
    <xf numFmtId="229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33" fontId="370" fillId="0" borderId="0" applyFont="0" applyFill="0" applyBorder="0" applyAlignment="0" applyProtection="0"/>
    <xf numFmtId="23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37" fontId="369" fillId="0" borderId="0" applyFont="0" applyFill="0" applyBorder="0" applyAlignment="0" applyProtection="0"/>
    <xf numFmtId="237" fontId="370" fillId="0" borderId="0" applyFont="0" applyFill="0" applyBorder="0" applyAlignment="0" applyProtection="0"/>
    <xf numFmtId="0" fontId="369" fillId="0" borderId="0"/>
    <xf numFmtId="0" fontId="370" fillId="0" borderId="0"/>
    <xf numFmtId="229" fontId="370" fillId="0" borderId="0" applyFont="0" applyFill="0" applyBorder="0" applyAlignment="0" applyProtection="0"/>
    <xf numFmtId="229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33" fontId="370" fillId="0" borderId="0" applyFont="0" applyFill="0" applyBorder="0" applyAlignment="0" applyProtection="0"/>
    <xf numFmtId="23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37" fontId="369" fillId="0" borderId="0" applyFont="0" applyFill="0" applyBorder="0" applyAlignment="0" applyProtection="0"/>
    <xf numFmtId="237" fontId="370" fillId="0" borderId="0" applyFont="0" applyFill="0" applyBorder="0" applyAlignment="0" applyProtection="0"/>
    <xf numFmtId="0" fontId="369" fillId="0" borderId="0"/>
    <xf numFmtId="0" fontId="370" fillId="0" borderId="0"/>
    <xf numFmtId="229" fontId="370" fillId="0" borderId="0" applyFont="0" applyFill="0" applyBorder="0" applyAlignment="0" applyProtection="0"/>
    <xf numFmtId="229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33" fontId="370" fillId="0" borderId="0" applyFont="0" applyFill="0" applyBorder="0" applyAlignment="0" applyProtection="0"/>
    <xf numFmtId="233" fontId="369" fillId="0" borderId="0" applyFont="0" applyFill="0" applyBorder="0" applyAlignment="0" applyProtection="0"/>
    <xf numFmtId="0" fontId="369" fillId="0" borderId="0"/>
    <xf numFmtId="0" fontId="370" fillId="0" borderId="0"/>
    <xf numFmtId="229" fontId="370" fillId="0" borderId="0" applyFont="0" applyFill="0" applyBorder="0" applyAlignment="0" applyProtection="0"/>
    <xf numFmtId="229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0" fontId="369" fillId="0" borderId="0"/>
    <xf numFmtId="0" fontId="370" fillId="0" borderId="0"/>
    <xf numFmtId="229" fontId="370" fillId="0" borderId="0" applyFont="0" applyFill="0" applyBorder="0" applyAlignment="0" applyProtection="0"/>
    <xf numFmtId="229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29" fontId="370" fillId="0" borderId="0" applyFont="0" applyFill="0" applyBorder="0" applyAlignment="0" applyProtection="0"/>
    <xf numFmtId="229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29" fontId="370" fillId="0" borderId="0" applyFont="0" applyFill="0" applyBorder="0" applyAlignment="0" applyProtection="0"/>
    <xf numFmtId="229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29" fontId="370" fillId="0" borderId="0" applyFont="0" applyFill="0" applyBorder="0" applyAlignment="0" applyProtection="0"/>
    <xf numFmtId="229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0" fontId="354" fillId="79" borderId="0" applyNumberFormat="0" applyBorder="0" applyAlignment="0" applyProtection="0">
      <alignment vertical="center"/>
    </xf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29" fontId="370" fillId="0" borderId="0" applyFont="0" applyFill="0" applyBorder="0" applyAlignment="0" applyProtection="0"/>
    <xf numFmtId="229" fontId="369" fillId="0" borderId="0" applyFont="0" applyFill="0" applyBorder="0" applyAlignment="0" applyProtection="0"/>
    <xf numFmtId="0" fontId="369" fillId="0" borderId="0"/>
    <xf numFmtId="0" fontId="370" fillId="0" borderId="0"/>
    <xf numFmtId="202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33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29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0" fontId="354" fillId="86" borderId="0" applyNumberFormat="0" applyBorder="0" applyAlignment="0" applyProtection="0">
      <alignment vertical="center"/>
    </xf>
    <xf numFmtId="0" fontId="370" fillId="0" borderId="0"/>
    <xf numFmtId="203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29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29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36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0" fontId="41" fillId="88" borderId="239" applyNumberFormat="0" applyFont="0" applyAlignment="0" applyProtection="0">
      <alignment vertical="center"/>
    </xf>
    <xf numFmtId="237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36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29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0" fontId="370" fillId="0" borderId="0"/>
    <xf numFmtId="205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29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29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37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0" fontId="354" fillId="97" borderId="0" applyNumberFormat="0" applyBorder="0" applyAlignment="0" applyProtection="0">
      <alignment vertical="center"/>
    </xf>
    <xf numFmtId="205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29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0" fontId="354" fillId="76" borderId="0" applyNumberFormat="0" applyBorder="0" applyAlignment="0" applyProtection="0">
      <alignment vertical="center"/>
    </xf>
    <xf numFmtId="229" fontId="369" fillId="0" borderId="0" applyFont="0" applyFill="0" applyBorder="0" applyAlignment="0" applyProtection="0"/>
    <xf numFmtId="227" fontId="369" fillId="0" borderId="0" applyFont="0" applyFill="0" applyBorder="0" applyAlignment="0" applyProtection="0"/>
    <xf numFmtId="227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36" fontId="370" fillId="0" borderId="0" applyFont="0" applyFill="0" applyBorder="0" applyAlignment="0" applyProtection="0"/>
    <xf numFmtId="229" fontId="370" fillId="0" borderId="0" applyFont="0" applyFill="0" applyBorder="0" applyAlignment="0" applyProtection="0"/>
    <xf numFmtId="237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36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0" fontId="369" fillId="0" borderId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0" fontId="369" fillId="0" borderId="0"/>
    <xf numFmtId="203" fontId="369" fillId="0" borderId="0" applyFont="0" applyFill="0" applyBorder="0" applyAlignment="0" applyProtection="0"/>
    <xf numFmtId="236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0" fontId="354" fillId="96" borderId="0" applyNumberFormat="0" applyBorder="0" applyAlignment="0" applyProtection="0">
      <alignment vertical="center"/>
    </xf>
    <xf numFmtId="205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33" fontId="370" fillId="0" borderId="0" applyFont="0" applyFill="0" applyBorder="0" applyAlignment="0" applyProtection="0"/>
    <xf numFmtId="0" fontId="354" fillId="86" borderId="0" applyNumberFormat="0" applyBorder="0" applyAlignment="0" applyProtection="0">
      <alignment vertical="center"/>
    </xf>
    <xf numFmtId="204" fontId="370" fillId="0" borderId="0" applyFont="0" applyFill="0" applyBorder="0" applyAlignment="0" applyProtection="0"/>
    <xf numFmtId="229" fontId="370" fillId="0" borderId="0" applyFont="0" applyFill="0" applyBorder="0" applyAlignment="0" applyProtection="0"/>
    <xf numFmtId="229" fontId="370" fillId="0" borderId="0" applyFont="0" applyFill="0" applyBorder="0" applyAlignment="0" applyProtection="0"/>
    <xf numFmtId="0" fontId="354" fillId="76" borderId="0" applyNumberFormat="0" applyBorder="0" applyAlignment="0" applyProtection="0">
      <alignment vertical="center"/>
    </xf>
    <xf numFmtId="205" fontId="370" fillId="0" borderId="0" applyFont="0" applyFill="0" applyBorder="0" applyAlignment="0" applyProtection="0"/>
    <xf numFmtId="0" fontId="354" fillId="97" borderId="0" applyNumberFormat="0" applyBorder="0" applyAlignment="0" applyProtection="0">
      <alignment vertical="center"/>
    </xf>
    <xf numFmtId="205" fontId="369" fillId="0" borderId="0" applyFont="0" applyFill="0" applyBorder="0" applyAlignment="0" applyProtection="0"/>
    <xf numFmtId="0" fontId="354" fillId="79" borderId="0" applyNumberFormat="0" applyBorder="0" applyAlignment="0" applyProtection="0">
      <alignment vertical="center"/>
    </xf>
    <xf numFmtId="203" fontId="369" fillId="0" borderId="0" applyFont="0" applyFill="0" applyBorder="0" applyAlignment="0" applyProtection="0"/>
    <xf numFmtId="0" fontId="354" fillId="84" borderId="0" applyNumberFormat="0" applyBorder="0" applyAlignment="0" applyProtection="0">
      <alignment vertical="center"/>
    </xf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29" fontId="370" fillId="0" borderId="0" applyFont="0" applyFill="0" applyBorder="0" applyAlignment="0" applyProtection="0"/>
    <xf numFmtId="229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29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0" fontId="369" fillId="0" borderId="0"/>
    <xf numFmtId="204" fontId="369" fillId="0" borderId="0" applyFont="0" applyFill="0" applyBorder="0" applyAlignment="0" applyProtection="0"/>
    <xf numFmtId="227" fontId="369" fillId="0" borderId="0" applyFont="0" applyFill="0" applyBorder="0" applyAlignment="0" applyProtection="0"/>
    <xf numFmtId="227" fontId="370" fillId="0" borderId="0" applyFont="0" applyFill="0" applyBorder="0" applyAlignment="0" applyProtection="0"/>
    <xf numFmtId="236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29" fontId="369" fillId="0" borderId="0" applyFont="0" applyFill="0" applyBorder="0" applyAlignment="0" applyProtection="0"/>
    <xf numFmtId="229" fontId="369" fillId="0" borderId="0" applyFont="0" applyFill="0" applyBorder="0" applyAlignment="0" applyProtection="0"/>
    <xf numFmtId="229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37" fontId="369" fillId="0" borderId="0" applyFont="0" applyFill="0" applyBorder="0" applyAlignment="0" applyProtection="0"/>
    <xf numFmtId="237" fontId="369" fillId="0" borderId="0" applyFont="0" applyFill="0" applyBorder="0" applyAlignment="0" applyProtection="0"/>
    <xf numFmtId="23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0" fontId="369" fillId="0" borderId="0"/>
    <xf numFmtId="202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37" fontId="370" fillId="0" borderId="0" applyFont="0" applyFill="0" applyBorder="0" applyAlignment="0" applyProtection="0"/>
    <xf numFmtId="237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32" fontId="369" fillId="0" borderId="0" applyFont="0" applyFill="0" applyBorder="0" applyAlignment="0" applyProtection="0"/>
    <xf numFmtId="232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33" fontId="369" fillId="0" borderId="0" applyFont="0" applyFill="0" applyBorder="0" applyAlignment="0" applyProtection="0"/>
    <xf numFmtId="233" fontId="369" fillId="0" borderId="0" applyFont="0" applyFill="0" applyBorder="0" applyAlignment="0" applyProtection="0"/>
    <xf numFmtId="233" fontId="370" fillId="0" borderId="0" applyFont="0" applyFill="0" applyBorder="0" applyAlignment="0" applyProtection="0"/>
    <xf numFmtId="233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33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29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29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36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36" fontId="369" fillId="0" borderId="0" applyFont="0" applyFill="0" applyBorder="0" applyAlignment="0" applyProtection="0"/>
    <xf numFmtId="236" fontId="369" fillId="0" borderId="0" applyFont="0" applyFill="0" applyBorder="0" applyAlignment="0" applyProtection="0"/>
    <xf numFmtId="236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0" fontId="369" fillId="0" borderId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0" fontId="354" fillId="97" borderId="0" applyNumberFormat="0" applyBorder="0" applyAlignment="0" applyProtection="0">
      <alignment vertical="center"/>
    </xf>
    <xf numFmtId="203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36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37" fontId="369" fillId="0" borderId="0" applyFont="0" applyFill="0" applyBorder="0" applyAlignment="0" applyProtection="0"/>
    <xf numFmtId="237" fontId="369" fillId="0" borderId="0" applyFont="0" applyFill="0" applyBorder="0" applyAlignment="0" applyProtection="0"/>
    <xf numFmtId="237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0" fontId="356" fillId="87" borderId="289" applyNumberFormat="0" applyAlignment="0" applyProtection="0"/>
    <xf numFmtId="202" fontId="370" fillId="0" borderId="0" applyFont="0" applyFill="0" applyBorder="0" applyAlignment="0" applyProtection="0"/>
    <xf numFmtId="0" fontId="356" fillId="87" borderId="289" applyNumberFormat="0" applyAlignment="0" applyProtection="0"/>
    <xf numFmtId="0" fontId="268" fillId="87" borderId="289" applyNumberFormat="0" applyAlignment="0" applyProtection="0">
      <alignment vertical="center"/>
    </xf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0" fontId="369" fillId="0" borderId="0"/>
    <xf numFmtId="0" fontId="369" fillId="0" borderId="0"/>
    <xf numFmtId="0" fontId="370" fillId="0" borderId="0"/>
    <xf numFmtId="205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0" fontId="370" fillId="0" borderId="0"/>
    <xf numFmtId="233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0" fontId="354" fillId="76" borderId="0" applyNumberFormat="0" applyBorder="0" applyAlignment="0" applyProtection="0">
      <alignment vertical="center"/>
    </xf>
    <xf numFmtId="0" fontId="371" fillId="98" borderId="289" applyNumberFormat="0" applyAlignment="0" applyProtection="0">
      <alignment vertical="center"/>
    </xf>
    <xf numFmtId="205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29" fontId="369" fillId="0" borderId="0" applyFont="0" applyFill="0" applyBorder="0" applyAlignment="0" applyProtection="0"/>
    <xf numFmtId="0" fontId="370" fillId="0" borderId="0"/>
    <xf numFmtId="0" fontId="369" fillId="0" borderId="0"/>
    <xf numFmtId="204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0" fontId="369" fillId="0" borderId="0"/>
    <xf numFmtId="205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29" fontId="370" fillId="0" borderId="0" applyFont="0" applyFill="0" applyBorder="0" applyAlignment="0" applyProtection="0"/>
    <xf numFmtId="229" fontId="369" fillId="0" borderId="0" applyFont="0" applyFill="0" applyBorder="0" applyAlignment="0" applyProtection="0"/>
    <xf numFmtId="0" fontId="369" fillId="0" borderId="0"/>
    <xf numFmtId="0" fontId="7" fillId="88" borderId="239" applyNumberFormat="0" applyFont="0" applyAlignment="0" applyProtection="0"/>
    <xf numFmtId="204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0" fontId="7" fillId="88" borderId="239" applyNumberFormat="0" applyFont="0" applyAlignment="0" applyProtection="0"/>
    <xf numFmtId="0" fontId="7" fillId="88" borderId="239" applyNumberFormat="0" applyFont="0" applyAlignment="0" applyProtection="0">
      <alignment vertical="center"/>
    </xf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0" fontId="369" fillId="0" borderId="0"/>
    <xf numFmtId="236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10" fontId="31" fillId="4" borderId="293" applyNumberFormat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36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29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37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36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0" fontId="370" fillId="0" borderId="0"/>
    <xf numFmtId="0" fontId="41" fillId="88" borderId="239" applyNumberFormat="0" applyFont="0" applyAlignment="0" applyProtection="0">
      <alignment vertical="center"/>
    </xf>
    <xf numFmtId="202" fontId="369" fillId="0" borderId="0" applyFont="0" applyFill="0" applyBorder="0" applyAlignment="0" applyProtection="0"/>
    <xf numFmtId="0" fontId="369" fillId="0" borderId="0"/>
    <xf numFmtId="202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29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0" fontId="354" fillId="86" borderId="0" applyNumberFormat="0" applyBorder="0" applyAlignment="0" applyProtection="0">
      <alignment vertical="center"/>
    </xf>
    <xf numFmtId="204" fontId="369" fillId="0" borderId="0" applyFont="0" applyFill="0" applyBorder="0" applyAlignment="0" applyProtection="0"/>
    <xf numFmtId="229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33" fontId="369" fillId="0" borderId="0" applyFont="0" applyFill="0" applyBorder="0" applyAlignment="0" applyProtection="0"/>
    <xf numFmtId="0" fontId="369" fillId="0" borderId="0"/>
    <xf numFmtId="205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0" fontId="370" fillId="0" borderId="0"/>
    <xf numFmtId="0" fontId="369" fillId="0" borderId="0"/>
    <xf numFmtId="229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29" fontId="370" fillId="0" borderId="0" applyFont="0" applyFill="0" applyBorder="0" applyAlignment="0" applyProtection="0"/>
    <xf numFmtId="237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33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0" fontId="369" fillId="0" borderId="0"/>
    <xf numFmtId="205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37" fontId="369" fillId="0" borderId="0" applyFont="0" applyFill="0" applyBorder="0" applyAlignment="0" applyProtection="0"/>
    <xf numFmtId="0" fontId="356" fillId="87" borderId="289" applyNumberFormat="0" applyAlignment="0" applyProtection="0"/>
    <xf numFmtId="0" fontId="356" fillId="87" borderId="289" applyNumberFormat="0" applyAlignment="0" applyProtection="0"/>
    <xf numFmtId="0" fontId="268" fillId="87" borderId="289" applyNumberFormat="0" applyAlignment="0" applyProtection="0">
      <alignment vertical="center"/>
    </xf>
    <xf numFmtId="202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29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0" fontId="7" fillId="88" borderId="239" applyNumberFormat="0" applyFont="0" applyAlignment="0" applyProtection="0"/>
    <xf numFmtId="0" fontId="7" fillId="88" borderId="239" applyNumberFormat="0" applyFont="0" applyAlignment="0" applyProtection="0"/>
    <xf numFmtId="0" fontId="7" fillId="88" borderId="239" applyNumberFormat="0" applyFont="0" applyAlignment="0" applyProtection="0">
      <alignment vertical="center"/>
    </xf>
    <xf numFmtId="204" fontId="370" fillId="0" borderId="0" applyFont="0" applyFill="0" applyBorder="0" applyAlignment="0" applyProtection="0"/>
    <xf numFmtId="233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29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0" fontId="354" fillId="76" borderId="0" applyNumberFormat="0" applyBorder="0" applyAlignment="0" applyProtection="0">
      <alignment vertical="center"/>
    </xf>
    <xf numFmtId="227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29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37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37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37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29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0" fontId="275" fillId="72" borderId="289" applyNumberFormat="0" applyAlignment="0" applyProtection="0">
      <alignment vertical="center"/>
    </xf>
    <xf numFmtId="205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29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33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0" fontId="275" fillId="72" borderId="289" applyNumberFormat="0" applyAlignment="0" applyProtection="0">
      <alignment vertical="center"/>
    </xf>
    <xf numFmtId="205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3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0" fontId="370" fillId="0" borderId="0"/>
    <xf numFmtId="202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0" fontId="354" fillId="96" borderId="0" applyNumberFormat="0" applyBorder="0" applyAlignment="0" applyProtection="0">
      <alignment vertical="center"/>
    </xf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0" fontId="369" fillId="0" borderId="0"/>
    <xf numFmtId="229" fontId="369" fillId="0" borderId="0" applyFont="0" applyFill="0" applyBorder="0" applyAlignment="0" applyProtection="0"/>
    <xf numFmtId="0" fontId="369" fillId="0" borderId="0"/>
    <xf numFmtId="203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0" fontId="369" fillId="0" borderId="0"/>
    <xf numFmtId="202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0" fontId="370" fillId="0" borderId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0" fontId="369" fillId="0" borderId="0"/>
    <xf numFmtId="203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29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36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0" fontId="354" fillId="86" borderId="0" applyNumberFormat="0" applyBorder="0" applyAlignment="0" applyProtection="0">
      <alignment vertical="center"/>
    </xf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37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36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37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37" fontId="370" fillId="0" borderId="0" applyFont="0" applyFill="0" applyBorder="0" applyAlignment="0" applyProtection="0"/>
    <xf numFmtId="0" fontId="370" fillId="0" borderId="0"/>
    <xf numFmtId="0" fontId="369" fillId="0" borderId="0"/>
    <xf numFmtId="229" fontId="369" fillId="0" borderId="0" applyFont="0" applyFill="0" applyBorder="0" applyAlignment="0" applyProtection="0"/>
    <xf numFmtId="229" fontId="370" fillId="0" borderId="0" applyFont="0" applyFill="0" applyBorder="0" applyAlignment="0" applyProtection="0"/>
    <xf numFmtId="237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33" fontId="369" fillId="0" borderId="0" applyFont="0" applyFill="0" applyBorder="0" applyAlignment="0" applyProtection="0"/>
    <xf numFmtId="233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29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0" fontId="369" fillId="0" borderId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33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37" fontId="370" fillId="0" borderId="0" applyFont="0" applyFill="0" applyBorder="0" applyAlignment="0" applyProtection="0"/>
    <xf numFmtId="0" fontId="370" fillId="0" borderId="0"/>
    <xf numFmtId="0" fontId="369" fillId="0" borderId="0"/>
    <xf numFmtId="237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29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29" fontId="370" fillId="0" borderId="0" applyFont="0" applyFill="0" applyBorder="0" applyAlignment="0" applyProtection="0"/>
    <xf numFmtId="0" fontId="371" fillId="98" borderId="289" applyNumberFormat="0" applyAlignment="0" applyProtection="0">
      <alignment vertical="center"/>
    </xf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33" fontId="369" fillId="0" borderId="0" applyFont="0" applyFill="0" applyBorder="0" applyAlignment="0" applyProtection="0"/>
    <xf numFmtId="233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0" fontId="370" fillId="0" borderId="0"/>
    <xf numFmtId="203" fontId="370" fillId="0" borderId="0" applyFont="0" applyFill="0" applyBorder="0" applyAlignment="0" applyProtection="0"/>
    <xf numFmtId="229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37" fontId="370" fillId="0" borderId="0" applyFont="0" applyFill="0" applyBorder="0" applyAlignment="0" applyProtection="0"/>
    <xf numFmtId="237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33" fontId="369" fillId="0" borderId="0" applyFont="0" applyFill="0" applyBorder="0" applyAlignment="0" applyProtection="0"/>
    <xf numFmtId="233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37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29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29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3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36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36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36" fontId="370" fillId="0" borderId="0" applyFont="0" applyFill="0" applyBorder="0" applyAlignment="0" applyProtection="0"/>
    <xf numFmtId="236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0" fontId="370" fillId="0" borderId="0"/>
    <xf numFmtId="203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36" fontId="369" fillId="0" borderId="0" applyFont="0" applyFill="0" applyBorder="0" applyAlignment="0" applyProtection="0"/>
    <xf numFmtId="229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36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36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36" fontId="369" fillId="0" borderId="0" applyFont="0" applyFill="0" applyBorder="0" applyAlignment="0" applyProtection="0"/>
    <xf numFmtId="236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36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36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29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36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36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33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27" fontId="369" fillId="0" borderId="0" applyFont="0" applyFill="0" applyBorder="0" applyAlignment="0" applyProtection="0"/>
    <xf numFmtId="236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36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37" fontId="369" fillId="0" borderId="0" applyFont="0" applyFill="0" applyBorder="0" applyAlignment="0" applyProtection="0"/>
    <xf numFmtId="237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0" fontId="369" fillId="0" borderId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0" fontId="369" fillId="0" borderId="0"/>
    <xf numFmtId="233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29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33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33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37" fontId="369" fillId="0" borderId="0" applyFont="0" applyFill="0" applyBorder="0" applyAlignment="0" applyProtection="0"/>
    <xf numFmtId="0" fontId="369" fillId="0" borderId="0"/>
    <xf numFmtId="0" fontId="370" fillId="0" borderId="0"/>
    <xf numFmtId="237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36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29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29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33" fontId="370" fillId="0" borderId="0" applyFont="0" applyFill="0" applyBorder="0" applyAlignment="0" applyProtection="0"/>
    <xf numFmtId="23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37" fontId="369" fillId="0" borderId="0" applyFont="0" applyFill="0" applyBorder="0" applyAlignment="0" applyProtection="0"/>
    <xf numFmtId="0" fontId="369" fillId="0" borderId="0"/>
    <xf numFmtId="0" fontId="370" fillId="0" borderId="0"/>
    <xf numFmtId="237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36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29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37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33" fontId="370" fillId="0" borderId="0" applyFont="0" applyFill="0" applyBorder="0" applyAlignment="0" applyProtection="0"/>
    <xf numFmtId="233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37" fontId="369" fillId="0" borderId="0" applyFont="0" applyFill="0" applyBorder="0" applyAlignment="0" applyProtection="0"/>
    <xf numFmtId="237" fontId="370" fillId="0" borderId="0" applyFont="0" applyFill="0" applyBorder="0" applyAlignment="0" applyProtection="0"/>
    <xf numFmtId="229" fontId="370" fillId="0" borderId="0" applyFont="0" applyFill="0" applyBorder="0" applyAlignment="0" applyProtection="0"/>
    <xf numFmtId="229" fontId="369" fillId="0" borderId="0" applyFont="0" applyFill="0" applyBorder="0" applyAlignment="0" applyProtection="0"/>
    <xf numFmtId="0" fontId="369" fillId="0" borderId="0"/>
    <xf numFmtId="0" fontId="370" fillId="0" borderId="0"/>
    <xf numFmtId="202" fontId="369" fillId="0" borderId="0" applyFont="0" applyFill="0" applyBorder="0" applyAlignment="0" applyProtection="0"/>
    <xf numFmtId="236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29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3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33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0" fontId="369" fillId="0" borderId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29" fontId="370" fillId="0" borderId="0" applyFont="0" applyFill="0" applyBorder="0" applyAlignment="0" applyProtection="0"/>
    <xf numFmtId="229" fontId="369" fillId="0" borderId="0" applyFont="0" applyFill="0" applyBorder="0" applyAlignment="0" applyProtection="0"/>
    <xf numFmtId="0" fontId="370" fillId="0" borderId="0"/>
    <xf numFmtId="0" fontId="354" fillId="86" borderId="0" applyNumberFormat="0" applyBorder="0" applyAlignment="0" applyProtection="0">
      <alignment vertical="center"/>
    </xf>
    <xf numFmtId="233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29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36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0" fontId="370" fillId="0" borderId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0" fontId="369" fillId="0" borderId="0"/>
    <xf numFmtId="205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36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29" fontId="369" fillId="0" borderId="0" applyFont="0" applyFill="0" applyBorder="0" applyAlignment="0" applyProtection="0"/>
    <xf numFmtId="227" fontId="370" fillId="0" borderId="0" applyFont="0" applyFill="0" applyBorder="0" applyAlignment="0" applyProtection="0"/>
    <xf numFmtId="227" fontId="369" fillId="0" borderId="0" applyFont="0" applyFill="0" applyBorder="0" applyAlignment="0" applyProtection="0"/>
    <xf numFmtId="0" fontId="370" fillId="0" borderId="0"/>
    <xf numFmtId="205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29" fontId="370" fillId="0" borderId="0" applyFont="0" applyFill="0" applyBorder="0" applyAlignment="0" applyProtection="0"/>
    <xf numFmtId="229" fontId="369" fillId="0" borderId="0" applyFont="0" applyFill="0" applyBorder="0" applyAlignment="0" applyProtection="0"/>
    <xf numFmtId="0" fontId="369" fillId="0" borderId="0"/>
    <xf numFmtId="204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27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0" fontId="369" fillId="0" borderId="0"/>
    <xf numFmtId="202" fontId="369" fillId="0" borderId="0" applyFont="0" applyFill="0" applyBorder="0" applyAlignment="0" applyProtection="0"/>
    <xf numFmtId="229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36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29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0" fontId="94" fillId="0" borderId="264">
      <alignment vertical="justify" wrapText="1"/>
    </xf>
    <xf numFmtId="205" fontId="370" fillId="0" borderId="0" applyFont="0" applyFill="0" applyBorder="0" applyAlignment="0" applyProtection="0"/>
    <xf numFmtId="0" fontId="354" fillId="97" borderId="0" applyNumberFormat="0" applyBorder="0" applyAlignment="0" applyProtection="0">
      <alignment vertical="center"/>
    </xf>
    <xf numFmtId="236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27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36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29" fontId="369" fillId="0" borderId="0" applyFont="0" applyFill="0" applyBorder="0" applyAlignment="0" applyProtection="0"/>
    <xf numFmtId="229" fontId="370" fillId="0" borderId="0" applyFont="0" applyFill="0" applyBorder="0" applyAlignment="0" applyProtection="0"/>
    <xf numFmtId="237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29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37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37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36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33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0" fontId="370" fillId="0" borderId="0"/>
    <xf numFmtId="229" fontId="369" fillId="0" borderId="0" applyFont="0" applyFill="0" applyBorder="0" applyAlignment="0" applyProtection="0"/>
    <xf numFmtId="236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37" fontId="370" fillId="0" borderId="0" applyFont="0" applyFill="0" applyBorder="0" applyAlignment="0" applyProtection="0"/>
    <xf numFmtId="233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36" fontId="369" fillId="0" borderId="0" applyFont="0" applyFill="0" applyBorder="0" applyAlignment="0" applyProtection="0"/>
    <xf numFmtId="233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36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37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33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36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33" fontId="370" fillId="0" borderId="0" applyFont="0" applyFill="0" applyBorder="0" applyAlignment="0" applyProtection="0"/>
    <xf numFmtId="233" fontId="370" fillId="0" borderId="0" applyFont="0" applyFill="0" applyBorder="0" applyAlignment="0" applyProtection="0"/>
    <xf numFmtId="233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36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36" fontId="370" fillId="0" borderId="0" applyFont="0" applyFill="0" applyBorder="0" applyAlignment="0" applyProtection="0"/>
    <xf numFmtId="236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0" fontId="370" fillId="0" borderId="0"/>
    <xf numFmtId="205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36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0" fontId="370" fillId="0" borderId="0"/>
    <xf numFmtId="203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33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36" fontId="369" fillId="0" borderId="0" applyFont="0" applyFill="0" applyBorder="0" applyAlignment="0" applyProtection="0"/>
    <xf numFmtId="233" fontId="369" fillId="0" borderId="0" applyFont="0" applyFill="0" applyBorder="0" applyAlignment="0" applyProtection="0"/>
    <xf numFmtId="233" fontId="370" fillId="0" borderId="0" applyFont="0" applyFill="0" applyBorder="0" applyAlignment="0" applyProtection="0"/>
    <xf numFmtId="229" fontId="370" fillId="0" borderId="0" applyFont="0" applyFill="0" applyBorder="0" applyAlignment="0" applyProtection="0"/>
    <xf numFmtId="229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36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37" fontId="369" fillId="0" borderId="0" applyFont="0" applyFill="0" applyBorder="0" applyAlignment="0" applyProtection="0"/>
    <xf numFmtId="237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37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37" fontId="370" fillId="0" borderId="0" applyFont="0" applyFill="0" applyBorder="0" applyAlignment="0" applyProtection="0"/>
    <xf numFmtId="229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29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36" fontId="370" fillId="0" borderId="0" applyFont="0" applyFill="0" applyBorder="0" applyAlignment="0" applyProtection="0"/>
    <xf numFmtId="0" fontId="369" fillId="0" borderId="0"/>
    <xf numFmtId="205" fontId="369" fillId="0" borderId="0" applyFont="0" applyFill="0" applyBorder="0" applyAlignment="0" applyProtection="0"/>
    <xf numFmtId="232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27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0" fontId="369" fillId="0" borderId="0"/>
    <xf numFmtId="204" fontId="369" fillId="0" borderId="0" applyFont="0" applyFill="0" applyBorder="0" applyAlignment="0" applyProtection="0"/>
    <xf numFmtId="233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29" fontId="369" fillId="0" borderId="0" applyFont="0" applyFill="0" applyBorder="0" applyAlignment="0" applyProtection="0"/>
    <xf numFmtId="236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37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33" fontId="370" fillId="0" borderId="0" applyFont="0" applyFill="0" applyBorder="0" applyAlignment="0" applyProtection="0"/>
    <xf numFmtId="237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32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33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36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0" fontId="369" fillId="0" borderId="0"/>
    <xf numFmtId="0" fontId="370" fillId="0" borderId="0"/>
    <xf numFmtId="203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33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33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0" fontId="370" fillId="0" borderId="0"/>
    <xf numFmtId="202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29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36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37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0" fontId="370" fillId="0" borderId="0"/>
    <xf numFmtId="203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37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37" fontId="370" fillId="0" borderId="0" applyFont="0" applyFill="0" applyBorder="0" applyAlignment="0" applyProtection="0"/>
    <xf numFmtId="233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0" fontId="369" fillId="0" borderId="0"/>
    <xf numFmtId="204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29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36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0" fontId="370" fillId="0" borderId="0"/>
    <xf numFmtId="0" fontId="369" fillId="0" borderId="0"/>
    <xf numFmtId="205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36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36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37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36" fontId="370" fillId="0" borderId="0" applyFont="0" applyFill="0" applyBorder="0" applyAlignment="0" applyProtection="0"/>
    <xf numFmtId="237" fontId="370" fillId="0" borderId="0" applyFont="0" applyFill="0" applyBorder="0" applyAlignment="0" applyProtection="0"/>
    <xf numFmtId="0" fontId="369" fillId="0" borderId="0"/>
    <xf numFmtId="205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29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33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37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0" fontId="369" fillId="0" borderId="0"/>
    <xf numFmtId="237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33" fontId="370" fillId="0" borderId="0" applyFont="0" applyFill="0" applyBorder="0" applyAlignment="0" applyProtection="0"/>
    <xf numFmtId="229" fontId="369" fillId="0" borderId="0" applyFont="0" applyFill="0" applyBorder="0" applyAlignment="0" applyProtection="0"/>
    <xf numFmtId="237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37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37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33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29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3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36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0" fontId="354" fillId="84" borderId="0" applyNumberFormat="0" applyBorder="0" applyAlignment="0" applyProtection="0">
      <alignment vertical="center"/>
    </xf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29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33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37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33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0" fontId="370" fillId="0" borderId="0"/>
    <xf numFmtId="205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29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33" fontId="370" fillId="0" borderId="0" applyFont="0" applyFill="0" applyBorder="0" applyAlignment="0" applyProtection="0"/>
    <xf numFmtId="229" fontId="370" fillId="0" borderId="0" applyFont="0" applyFill="0" applyBorder="0" applyAlignment="0" applyProtection="0"/>
    <xf numFmtId="0" fontId="370" fillId="0" borderId="0"/>
    <xf numFmtId="0" fontId="369" fillId="0" borderId="0"/>
    <xf numFmtId="202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33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0" fontId="370" fillId="0" borderId="0"/>
    <xf numFmtId="202" fontId="369" fillId="0" borderId="0" applyFont="0" applyFill="0" applyBorder="0" applyAlignment="0" applyProtection="0"/>
    <xf numFmtId="0" fontId="369" fillId="0" borderId="0"/>
    <xf numFmtId="0" fontId="370" fillId="0" borderId="0"/>
    <xf numFmtId="205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33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36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29" fontId="369" fillId="0" borderId="0" applyFont="0" applyFill="0" applyBorder="0" applyAlignment="0" applyProtection="0"/>
    <xf numFmtId="229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3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37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33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36" fontId="370" fillId="0" borderId="0" applyFont="0" applyFill="0" applyBorder="0" applyAlignment="0" applyProtection="0"/>
    <xf numFmtId="236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0" fontId="369" fillId="0" borderId="0"/>
    <xf numFmtId="0" fontId="369" fillId="0" borderId="0"/>
    <xf numFmtId="204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37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0" fontId="369" fillId="0" borderId="0"/>
    <xf numFmtId="202" fontId="369" fillId="0" borderId="0" applyFont="0" applyFill="0" applyBorder="0" applyAlignment="0" applyProtection="0"/>
    <xf numFmtId="0" fontId="369" fillId="0" borderId="0"/>
    <xf numFmtId="205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37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27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29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0" fontId="354" fillId="86" borderId="0" applyNumberFormat="0" applyBorder="0" applyAlignment="0" applyProtection="0">
      <alignment vertical="center"/>
    </xf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37" fontId="370" fillId="0" borderId="0" applyFont="0" applyFill="0" applyBorder="0" applyAlignment="0" applyProtection="0"/>
    <xf numFmtId="236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36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29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29" fontId="369" fillId="0" borderId="0" applyFont="0" applyFill="0" applyBorder="0" applyAlignment="0" applyProtection="0"/>
    <xf numFmtId="229" fontId="370" fillId="0" borderId="0" applyFont="0" applyFill="0" applyBorder="0" applyAlignment="0" applyProtection="0"/>
    <xf numFmtId="0" fontId="370" fillId="0" borderId="0"/>
    <xf numFmtId="204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33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33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0" fontId="370" fillId="0" borderId="0"/>
    <xf numFmtId="205" fontId="369" fillId="0" borderId="0" applyFont="0" applyFill="0" applyBorder="0" applyAlignment="0" applyProtection="0"/>
    <xf numFmtId="229" fontId="369" fillId="0" borderId="0" applyFont="0" applyFill="0" applyBorder="0" applyAlignment="0" applyProtection="0"/>
    <xf numFmtId="0" fontId="354" fillId="76" borderId="0" applyNumberFormat="0" applyBorder="0" applyAlignment="0" applyProtection="0">
      <alignment vertical="center"/>
    </xf>
    <xf numFmtId="229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36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36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33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0" fontId="369" fillId="0" borderId="0"/>
    <xf numFmtId="229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0" fontId="354" fillId="84" borderId="0" applyNumberFormat="0" applyBorder="0" applyAlignment="0" applyProtection="0">
      <alignment vertical="center"/>
    </xf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36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29" fontId="370" fillId="0" borderId="0" applyFont="0" applyFill="0" applyBorder="0" applyAlignment="0" applyProtection="0"/>
    <xf numFmtId="237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36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0" fontId="354" fillId="79" borderId="0" applyNumberFormat="0" applyBorder="0" applyAlignment="0" applyProtection="0">
      <alignment vertical="center"/>
    </xf>
    <xf numFmtId="205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37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29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0" fontId="354" fillId="84" borderId="0" applyNumberFormat="0" applyBorder="0" applyAlignment="0" applyProtection="0">
      <alignment vertical="center"/>
    </xf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29" fontId="370" fillId="0" borderId="0" applyFont="0" applyFill="0" applyBorder="0" applyAlignment="0" applyProtection="0"/>
    <xf numFmtId="0" fontId="370" fillId="0" borderId="0"/>
    <xf numFmtId="204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37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36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29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37" fontId="369" fillId="0" borderId="0" applyFont="0" applyFill="0" applyBorder="0" applyAlignment="0" applyProtection="0"/>
    <xf numFmtId="229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0" fontId="354" fillId="96" borderId="0" applyNumberFormat="0" applyBorder="0" applyAlignment="0" applyProtection="0">
      <alignment vertical="center"/>
    </xf>
    <xf numFmtId="204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37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29" fontId="369" fillId="0" borderId="0" applyFont="0" applyFill="0" applyBorder="0" applyAlignment="0" applyProtection="0"/>
    <xf numFmtId="229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37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33" fontId="370" fillId="0" borderId="0" applyFont="0" applyFill="0" applyBorder="0" applyAlignment="0" applyProtection="0"/>
    <xf numFmtId="233" fontId="369" fillId="0" borderId="0" applyFont="0" applyFill="0" applyBorder="0" applyAlignment="0" applyProtection="0"/>
    <xf numFmtId="23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37" fontId="370" fillId="0" borderId="0" applyFont="0" applyFill="0" applyBorder="0" applyAlignment="0" applyProtection="0"/>
    <xf numFmtId="0" fontId="369" fillId="0" borderId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33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27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0" fontId="354" fillId="76" borderId="0" applyNumberFormat="0" applyBorder="0" applyAlignment="0" applyProtection="0">
      <alignment vertical="center"/>
    </xf>
    <xf numFmtId="205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37" fontId="370" fillId="0" borderId="0" applyFont="0" applyFill="0" applyBorder="0" applyAlignment="0" applyProtection="0"/>
    <xf numFmtId="0" fontId="370" fillId="0" borderId="0"/>
    <xf numFmtId="202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3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36" fontId="369" fillId="0" borderId="0" applyFont="0" applyFill="0" applyBorder="0" applyAlignment="0" applyProtection="0"/>
    <xf numFmtId="237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29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33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36" fontId="370" fillId="0" borderId="0" applyFont="0" applyFill="0" applyBorder="0" applyAlignment="0" applyProtection="0"/>
    <xf numFmtId="229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36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29" fontId="369" fillId="0" borderId="0" applyFont="0" applyFill="0" applyBorder="0" applyAlignment="0" applyProtection="0"/>
    <xf numFmtId="0" fontId="369" fillId="0" borderId="0"/>
    <xf numFmtId="202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0" fontId="370" fillId="0" borderId="0"/>
    <xf numFmtId="237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33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36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0" fontId="369" fillId="0" borderId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36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33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33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36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0" fontId="370" fillId="0" borderId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0" fontId="369" fillId="0" borderId="0"/>
    <xf numFmtId="0" fontId="369" fillId="0" borderId="0"/>
    <xf numFmtId="0" fontId="369" fillId="0" borderId="0"/>
    <xf numFmtId="233" fontId="369" fillId="0" borderId="0" applyFont="0" applyFill="0" applyBorder="0" applyAlignment="0" applyProtection="0"/>
    <xf numFmtId="23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33" fontId="369" fillId="0" borderId="0" applyFont="0" applyFill="0" applyBorder="0" applyAlignment="0" applyProtection="0"/>
    <xf numFmtId="237" fontId="369" fillId="0" borderId="0" applyFont="0" applyFill="0" applyBorder="0" applyAlignment="0" applyProtection="0"/>
    <xf numFmtId="237" fontId="369" fillId="0" borderId="0" applyFont="0" applyFill="0" applyBorder="0" applyAlignment="0" applyProtection="0"/>
    <xf numFmtId="233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29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3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32" fontId="370" fillId="0" borderId="0" applyFont="0" applyFill="0" applyBorder="0" applyAlignment="0" applyProtection="0"/>
    <xf numFmtId="23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29" fontId="370" fillId="0" borderId="0" applyFont="0" applyFill="0" applyBorder="0" applyAlignment="0" applyProtection="0"/>
    <xf numFmtId="0" fontId="354" fillId="84" borderId="0" applyNumberFormat="0" applyBorder="0" applyAlignment="0" applyProtection="0">
      <alignment vertical="center"/>
    </xf>
    <xf numFmtId="203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36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0" fontId="370" fillId="0" borderId="0"/>
    <xf numFmtId="205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0" fontId="370" fillId="0" borderId="0"/>
    <xf numFmtId="237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0" fontId="369" fillId="0" borderId="0"/>
    <xf numFmtId="202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0" fontId="354" fillId="79" borderId="0" applyNumberFormat="0" applyBorder="0" applyAlignment="0" applyProtection="0">
      <alignment vertical="center"/>
    </xf>
    <xf numFmtId="205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29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37" fontId="369" fillId="0" borderId="0" applyFont="0" applyFill="0" applyBorder="0" applyAlignment="0" applyProtection="0"/>
    <xf numFmtId="0" fontId="369" fillId="0" borderId="0"/>
    <xf numFmtId="203" fontId="370" fillId="0" borderId="0" applyFont="0" applyFill="0" applyBorder="0" applyAlignment="0" applyProtection="0"/>
    <xf numFmtId="0" fontId="370" fillId="0" borderId="0"/>
    <xf numFmtId="205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36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33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37" fontId="369" fillId="0" borderId="0" applyFont="0" applyFill="0" applyBorder="0" applyAlignment="0" applyProtection="0"/>
    <xf numFmtId="237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37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33" fontId="369" fillId="0" borderId="0" applyFont="0" applyFill="0" applyBorder="0" applyAlignment="0" applyProtection="0"/>
    <xf numFmtId="236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36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0" fontId="369" fillId="0" borderId="0"/>
    <xf numFmtId="237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36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36" fontId="370" fillId="0" borderId="0" applyFont="0" applyFill="0" applyBorder="0" applyAlignment="0" applyProtection="0"/>
    <xf numFmtId="237" fontId="370" fillId="0" borderId="0" applyFont="0" applyFill="0" applyBorder="0" applyAlignment="0" applyProtection="0"/>
    <xf numFmtId="0" fontId="370" fillId="0" borderId="0"/>
    <xf numFmtId="203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37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0" fontId="370" fillId="0" borderId="0"/>
    <xf numFmtId="229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0" fontId="369" fillId="0" borderId="0"/>
    <xf numFmtId="237" fontId="370" fillId="0" borderId="0" applyFont="0" applyFill="0" applyBorder="0" applyAlignment="0" applyProtection="0"/>
    <xf numFmtId="233" fontId="370" fillId="0" borderId="0" applyFont="0" applyFill="0" applyBorder="0" applyAlignment="0" applyProtection="0"/>
    <xf numFmtId="237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33" fontId="369" fillId="0" borderId="0" applyFont="0" applyFill="0" applyBorder="0" applyAlignment="0" applyProtection="0"/>
    <xf numFmtId="229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37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0" fontId="369" fillId="0" borderId="0"/>
    <xf numFmtId="203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33" fontId="369" fillId="0" borderId="0" applyFont="0" applyFill="0" applyBorder="0" applyAlignment="0" applyProtection="0"/>
    <xf numFmtId="233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29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0" fontId="369" fillId="0" borderId="0"/>
    <xf numFmtId="205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37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37" fontId="369" fillId="0" borderId="0" applyFont="0" applyFill="0" applyBorder="0" applyAlignment="0" applyProtection="0"/>
    <xf numFmtId="237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37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29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0" fontId="370" fillId="0" borderId="0"/>
    <xf numFmtId="205" fontId="369" fillId="0" borderId="0" applyFont="0" applyFill="0" applyBorder="0" applyAlignment="0" applyProtection="0"/>
    <xf numFmtId="237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0" fontId="354" fillId="96" borderId="0" applyNumberFormat="0" applyBorder="0" applyAlignment="0" applyProtection="0">
      <alignment vertical="center"/>
    </xf>
    <xf numFmtId="205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29" fontId="369" fillId="0" borderId="0" applyFont="0" applyFill="0" applyBorder="0" applyAlignment="0" applyProtection="0"/>
    <xf numFmtId="229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33" fontId="370" fillId="0" borderId="0" applyFont="0" applyFill="0" applyBorder="0" applyAlignment="0" applyProtection="0"/>
    <xf numFmtId="233" fontId="369" fillId="0" borderId="0" applyFont="0" applyFill="0" applyBorder="0" applyAlignment="0" applyProtection="0"/>
    <xf numFmtId="233" fontId="369" fillId="0" borderId="0" applyFont="0" applyFill="0" applyBorder="0" applyAlignment="0" applyProtection="0"/>
    <xf numFmtId="237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0" fontId="369" fillId="0" borderId="0"/>
    <xf numFmtId="202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33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27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0" fontId="354" fillId="76" borderId="0" applyNumberFormat="0" applyBorder="0" applyAlignment="0" applyProtection="0">
      <alignment vertical="center"/>
    </xf>
    <xf numFmtId="205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37" fontId="370" fillId="0" borderId="0" applyFont="0" applyFill="0" applyBorder="0" applyAlignment="0" applyProtection="0"/>
    <xf numFmtId="0" fontId="370" fillId="0" borderId="0"/>
    <xf numFmtId="205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37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3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36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36" fontId="369" fillId="0" borderId="0" applyFont="0" applyFill="0" applyBorder="0" applyAlignment="0" applyProtection="0"/>
    <xf numFmtId="229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33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36" fontId="370" fillId="0" borderId="0" applyFont="0" applyFill="0" applyBorder="0" applyAlignment="0" applyProtection="0"/>
    <xf numFmtId="229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36" fontId="370" fillId="0" borderId="0" applyFont="0" applyFill="0" applyBorder="0" applyAlignment="0" applyProtection="0"/>
    <xf numFmtId="236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29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0" fontId="370" fillId="0" borderId="0"/>
    <xf numFmtId="237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36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29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36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33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36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0" fontId="370" fillId="0" borderId="0"/>
    <xf numFmtId="202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0" fontId="369" fillId="0" borderId="0"/>
    <xf numFmtId="0" fontId="369" fillId="0" borderId="0"/>
    <xf numFmtId="233" fontId="369" fillId="0" borderId="0" applyFont="0" applyFill="0" applyBorder="0" applyAlignment="0" applyProtection="0"/>
    <xf numFmtId="23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3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3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29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36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0" fontId="370" fillId="0" borderId="0"/>
    <xf numFmtId="202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32" fontId="370" fillId="0" borderId="0" applyFont="0" applyFill="0" applyBorder="0" applyAlignment="0" applyProtection="0"/>
    <xf numFmtId="232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36" fontId="370" fillId="0" borderId="0" applyFont="0" applyFill="0" applyBorder="0" applyAlignment="0" applyProtection="0"/>
    <xf numFmtId="229" fontId="370" fillId="0" borderId="0" applyFont="0" applyFill="0" applyBorder="0" applyAlignment="0" applyProtection="0"/>
    <xf numFmtId="0" fontId="354" fillId="84" borderId="0" applyNumberFormat="0" applyBorder="0" applyAlignment="0" applyProtection="0">
      <alignment vertical="center"/>
    </xf>
    <xf numFmtId="202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0" fontId="369" fillId="0" borderId="0"/>
    <xf numFmtId="0" fontId="370" fillId="0" borderId="0"/>
    <xf numFmtId="203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33" fontId="370" fillId="0" borderId="0" applyFont="0" applyFill="0" applyBorder="0" applyAlignment="0" applyProtection="0"/>
    <xf numFmtId="0" fontId="369" fillId="0" borderId="0"/>
    <xf numFmtId="202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0" fontId="354" fillId="79" borderId="0" applyNumberFormat="0" applyBorder="0" applyAlignment="0" applyProtection="0">
      <alignment vertical="center"/>
    </xf>
    <xf numFmtId="202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27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29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37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33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37" fontId="369" fillId="0" borderId="0" applyFont="0" applyFill="0" applyBorder="0" applyAlignment="0" applyProtection="0"/>
    <xf numFmtId="237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37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36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0" fontId="369" fillId="0" borderId="0"/>
    <xf numFmtId="236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36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37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37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37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0" fontId="354" fillId="79" borderId="0" applyNumberFormat="0" applyBorder="0" applyAlignment="0" applyProtection="0">
      <alignment vertical="center"/>
    </xf>
    <xf numFmtId="204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37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37" fontId="369" fillId="0" borderId="0" applyFont="0" applyFill="0" applyBorder="0" applyAlignment="0" applyProtection="0"/>
    <xf numFmtId="237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37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37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0" fontId="354" fillId="96" borderId="0" applyNumberFormat="0" applyBorder="0" applyAlignment="0" applyProtection="0">
      <alignment vertical="center"/>
    </xf>
    <xf numFmtId="205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29" fontId="369" fillId="0" borderId="0" applyFont="0" applyFill="0" applyBorder="0" applyAlignment="0" applyProtection="0"/>
    <xf numFmtId="229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33" fontId="370" fillId="0" borderId="0" applyFont="0" applyFill="0" applyBorder="0" applyAlignment="0" applyProtection="0"/>
    <xf numFmtId="233" fontId="369" fillId="0" borderId="0" applyFont="0" applyFill="0" applyBorder="0" applyAlignment="0" applyProtection="0"/>
    <xf numFmtId="233" fontId="369" fillId="0" borderId="0" applyFont="0" applyFill="0" applyBorder="0" applyAlignment="0" applyProtection="0"/>
    <xf numFmtId="237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33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0" fontId="369" fillId="0" borderId="0"/>
    <xf numFmtId="202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33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27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0" fontId="354" fillId="96" borderId="0" applyNumberFormat="0" applyBorder="0" applyAlignment="0" applyProtection="0">
      <alignment vertical="center"/>
    </xf>
    <xf numFmtId="205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37" fontId="370" fillId="0" borderId="0" applyFont="0" applyFill="0" applyBorder="0" applyAlignment="0" applyProtection="0"/>
    <xf numFmtId="0" fontId="370" fillId="0" borderId="0"/>
    <xf numFmtId="205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3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36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29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33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36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36" fontId="370" fillId="0" borderId="0" applyFont="0" applyFill="0" applyBorder="0" applyAlignment="0" applyProtection="0"/>
    <xf numFmtId="236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0" fontId="369" fillId="0" borderId="0"/>
    <xf numFmtId="205" fontId="369" fillId="0" borderId="0" applyFont="0" applyFill="0" applyBorder="0" applyAlignment="0" applyProtection="0"/>
    <xf numFmtId="229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0" fontId="370" fillId="0" borderId="0"/>
    <xf numFmtId="237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36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36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33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36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0" fontId="370" fillId="0" borderId="0"/>
    <xf numFmtId="202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33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0" fontId="369" fillId="0" borderId="0"/>
    <xf numFmtId="233" fontId="369" fillId="0" borderId="0" applyFont="0" applyFill="0" applyBorder="0" applyAlignment="0" applyProtection="0"/>
    <xf numFmtId="23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3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29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36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0" fontId="370" fillId="0" borderId="0"/>
    <xf numFmtId="202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32" fontId="370" fillId="0" borderId="0" applyFont="0" applyFill="0" applyBorder="0" applyAlignment="0" applyProtection="0"/>
    <xf numFmtId="232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0" fontId="354" fillId="97" borderId="0" applyNumberFormat="0" applyBorder="0" applyAlignment="0" applyProtection="0">
      <alignment vertical="center"/>
    </xf>
    <xf numFmtId="202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29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0" fontId="369" fillId="0" borderId="0"/>
    <xf numFmtId="0" fontId="370" fillId="0" borderId="0"/>
    <xf numFmtId="203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33" fontId="370" fillId="0" borderId="0" applyFont="0" applyFill="0" applyBorder="0" applyAlignment="0" applyProtection="0"/>
    <xf numFmtId="0" fontId="369" fillId="0" borderId="0"/>
    <xf numFmtId="202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0" fontId="354" fillId="79" borderId="0" applyNumberFormat="0" applyBorder="0" applyAlignment="0" applyProtection="0">
      <alignment vertical="center"/>
    </xf>
    <xf numFmtId="202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29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37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33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37" fontId="369" fillId="0" borderId="0" applyFont="0" applyFill="0" applyBorder="0" applyAlignment="0" applyProtection="0"/>
    <xf numFmtId="237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36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36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29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29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36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37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37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37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37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37" fontId="369" fillId="0" borderId="0" applyFont="0" applyFill="0" applyBorder="0" applyAlignment="0" applyProtection="0"/>
    <xf numFmtId="237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37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29" fontId="370" fillId="0" borderId="0" applyFont="0" applyFill="0" applyBorder="0" applyAlignment="0" applyProtection="0"/>
    <xf numFmtId="237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0" fontId="354" fillId="96" borderId="0" applyNumberFormat="0" applyBorder="0" applyAlignment="0" applyProtection="0">
      <alignment vertical="center"/>
    </xf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29" fontId="369" fillId="0" borderId="0" applyFont="0" applyFill="0" applyBorder="0" applyAlignment="0" applyProtection="0"/>
    <xf numFmtId="229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37" fontId="369" fillId="0" borderId="0" applyFont="0" applyFill="0" applyBorder="0" applyAlignment="0" applyProtection="0"/>
    <xf numFmtId="233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0" fontId="369" fillId="0" borderId="0"/>
    <xf numFmtId="202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0" fontId="370" fillId="0" borderId="0"/>
    <xf numFmtId="233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37" fontId="370" fillId="0" borderId="0" applyFont="0" applyFill="0" applyBorder="0" applyAlignment="0" applyProtection="0"/>
    <xf numFmtId="0" fontId="370" fillId="0" borderId="0"/>
    <xf numFmtId="205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33" fontId="369" fillId="0" borderId="0" applyFont="0" applyFill="0" applyBorder="0" applyAlignment="0" applyProtection="0"/>
    <xf numFmtId="236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33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36" fontId="370" fillId="0" borderId="0" applyFont="0" applyFill="0" applyBorder="0" applyAlignment="0" applyProtection="0"/>
    <xf numFmtId="236" fontId="369" fillId="0" borderId="0" applyFont="0" applyFill="0" applyBorder="0" applyAlignment="0" applyProtection="0"/>
    <xf numFmtId="229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0" fontId="370" fillId="0" borderId="0"/>
    <xf numFmtId="237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36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37" fontId="369" fillId="0" borderId="0" applyFont="0" applyFill="0" applyBorder="0" applyAlignment="0" applyProtection="0"/>
    <xf numFmtId="236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33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36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0" fontId="369" fillId="0" borderId="0"/>
    <xf numFmtId="233" fontId="369" fillId="0" borderId="0" applyFont="0" applyFill="0" applyBorder="0" applyAlignment="0" applyProtection="0"/>
    <xf numFmtId="23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29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0" fontId="370" fillId="0" borderId="0"/>
    <xf numFmtId="203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29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3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33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32" fontId="370" fillId="0" borderId="0" applyFont="0" applyFill="0" applyBorder="0" applyAlignment="0" applyProtection="0"/>
    <xf numFmtId="232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29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0" fontId="369" fillId="0" borderId="0"/>
    <xf numFmtId="0" fontId="370" fillId="0" borderId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37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33" fontId="370" fillId="0" borderId="0" applyFont="0" applyFill="0" applyBorder="0" applyAlignment="0" applyProtection="0"/>
    <xf numFmtId="0" fontId="369" fillId="0" borderId="0"/>
    <xf numFmtId="202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0" fontId="354" fillId="76" borderId="0" applyNumberFormat="0" applyBorder="0" applyAlignment="0" applyProtection="0">
      <alignment vertical="center"/>
    </xf>
    <xf numFmtId="202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37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37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36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0" fontId="354" fillId="84" borderId="0" applyNumberFormat="0" applyBorder="0" applyAlignment="0" applyProtection="0">
      <alignment vertical="center"/>
    </xf>
    <xf numFmtId="204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36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36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37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0" fontId="369" fillId="0" borderId="0"/>
    <xf numFmtId="205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36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37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37" fontId="370" fillId="0" borderId="0" applyFont="0" applyFill="0" applyBorder="0" applyAlignment="0" applyProtection="0"/>
    <xf numFmtId="229" fontId="370" fillId="0" borderId="0" applyFont="0" applyFill="0" applyBorder="0" applyAlignment="0" applyProtection="0"/>
    <xf numFmtId="236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0" fontId="354" fillId="96" borderId="0" applyNumberFormat="0" applyBorder="0" applyAlignment="0" applyProtection="0">
      <alignment vertical="center"/>
    </xf>
    <xf numFmtId="237" fontId="369" fillId="0" borderId="0" applyFont="0" applyFill="0" applyBorder="0" applyAlignment="0" applyProtection="0"/>
    <xf numFmtId="229" fontId="369" fillId="0" borderId="0" applyFont="0" applyFill="0" applyBorder="0" applyAlignment="0" applyProtection="0"/>
    <xf numFmtId="229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0" fontId="369" fillId="0" borderId="0"/>
    <xf numFmtId="202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33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37" fontId="370" fillId="0" borderId="0" applyFont="0" applyFill="0" applyBorder="0" applyAlignment="0" applyProtection="0"/>
    <xf numFmtId="0" fontId="370" fillId="0" borderId="0"/>
    <xf numFmtId="205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33" fontId="369" fillId="0" borderId="0" applyFont="0" applyFill="0" applyBorder="0" applyAlignment="0" applyProtection="0"/>
    <xf numFmtId="236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36" fontId="370" fillId="0" borderId="0" applyFont="0" applyFill="0" applyBorder="0" applyAlignment="0" applyProtection="0"/>
    <xf numFmtId="236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36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36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33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36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0" fontId="370" fillId="0" borderId="0"/>
    <xf numFmtId="205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36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32" fontId="370" fillId="0" borderId="0" applyFont="0" applyFill="0" applyBorder="0" applyAlignment="0" applyProtection="0"/>
    <xf numFmtId="232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0" fontId="369" fillId="0" borderId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0" fontId="369" fillId="0" borderId="0"/>
    <xf numFmtId="0" fontId="370" fillId="0" borderId="0"/>
    <xf numFmtId="203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33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0" fontId="369" fillId="0" borderId="0"/>
    <xf numFmtId="205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37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3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36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0" fontId="370" fillId="0" borderId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36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36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3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36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36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33" fontId="369" fillId="0" borderId="0" applyFont="0" applyFill="0" applyBorder="0" applyAlignment="0" applyProtection="0"/>
    <xf numFmtId="236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36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33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36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33" fontId="369" fillId="0" borderId="0" applyFont="0" applyFill="0" applyBorder="0" applyAlignment="0" applyProtection="0"/>
    <xf numFmtId="236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32" fontId="370" fillId="0" borderId="0" applyFont="0" applyFill="0" applyBorder="0" applyAlignment="0" applyProtection="0"/>
    <xf numFmtId="232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0" fontId="370" fillId="0" borderId="0"/>
    <xf numFmtId="237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37" fontId="369" fillId="0" borderId="0" applyFont="0" applyFill="0" applyBorder="0" applyAlignment="0" applyProtection="0"/>
    <xf numFmtId="0" fontId="369" fillId="0" borderId="0"/>
    <xf numFmtId="203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33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36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0" fontId="369" fillId="0" borderId="0"/>
    <xf numFmtId="237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36" fontId="370" fillId="0" borderId="0" applyFont="0" applyFill="0" applyBorder="0" applyAlignment="0" applyProtection="0"/>
    <xf numFmtId="237" fontId="370" fillId="0" borderId="0" applyFont="0" applyFill="0" applyBorder="0" applyAlignment="0" applyProtection="0"/>
    <xf numFmtId="0" fontId="370" fillId="0" borderId="0"/>
    <xf numFmtId="205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37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4" fontId="370" fillId="0" borderId="0" applyFont="0" applyFill="0" applyBorder="0" applyAlignment="0" applyProtection="0"/>
    <xf numFmtId="202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3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33" fontId="369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205" fontId="370" fillId="0" borderId="0" applyFont="0" applyFill="0" applyBorder="0" applyAlignment="0" applyProtection="0"/>
    <xf numFmtId="233" fontId="370" fillId="0" borderId="0" applyFont="0" applyFill="0" applyBorder="0" applyAlignment="0" applyProtection="0"/>
    <xf numFmtId="233" fontId="369" fillId="0" borderId="0" applyFont="0" applyFill="0" applyBorder="0" applyAlignment="0" applyProtection="0"/>
    <xf numFmtId="203" fontId="369" fillId="0" borderId="0" applyFont="0" applyFill="0" applyBorder="0" applyAlignment="0" applyProtection="0"/>
    <xf numFmtId="205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33" fontId="370" fillId="0" borderId="0" applyFont="0" applyFill="0" applyBorder="0" applyAlignment="0" applyProtection="0"/>
    <xf numFmtId="205" fontId="370" fillId="0" borderId="0" applyFont="0" applyFill="0" applyBorder="0" applyAlignment="0" applyProtection="0"/>
    <xf numFmtId="202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203" fontId="370" fillId="0" borderId="0" applyFont="0" applyFill="0" applyBorder="0" applyAlignment="0" applyProtection="0"/>
    <xf numFmtId="236" fontId="369" fillId="0" borderId="0" applyFont="0" applyFill="0" applyBorder="0" applyAlignment="0" applyProtection="0"/>
    <xf numFmtId="202" fontId="370" fillId="0" borderId="0" applyFont="0" applyFill="0" applyBorder="0" applyAlignment="0" applyProtection="0"/>
    <xf numFmtId="0" fontId="370" fillId="0" borderId="0"/>
    <xf numFmtId="237" fontId="370" fillId="0" borderId="0" applyFont="0" applyFill="0" applyBorder="0" applyAlignment="0" applyProtection="0"/>
    <xf numFmtId="204" fontId="369" fillId="0" borderId="0" applyFont="0" applyFill="0" applyBorder="0" applyAlignment="0" applyProtection="0"/>
    <xf numFmtId="204" fontId="370" fillId="0" borderId="0" applyFont="0" applyFill="0" applyBorder="0" applyAlignment="0" applyProtection="0"/>
    <xf numFmtId="205" fontId="369" fillId="0" borderId="0" applyFont="0" applyFill="0" applyBorder="0" applyAlignment="0" applyProtection="0"/>
    <xf numFmtId="0" fontId="233" fillId="61" borderId="289" applyNumberFormat="0" applyAlignment="0" applyProtection="0"/>
    <xf numFmtId="0" fontId="4" fillId="0" borderId="0">
      <alignment vertical="center"/>
    </xf>
    <xf numFmtId="0" fontId="356" fillId="87" borderId="289" applyNumberFormat="0" applyAlignment="0" applyProtection="0">
      <alignment vertical="center"/>
    </xf>
    <xf numFmtId="0" fontId="7" fillId="88" borderId="239" applyNumberFormat="0" applyFont="0" applyAlignment="0" applyProtection="0">
      <alignment vertical="center"/>
    </xf>
    <xf numFmtId="0" fontId="363" fillId="72" borderId="289" applyNumberFormat="0" applyAlignment="0" applyProtection="0">
      <alignment vertical="center"/>
    </xf>
    <xf numFmtId="197" fontId="41" fillId="0" borderId="293" applyFill="0" applyBorder="0" applyAlignment="0"/>
    <xf numFmtId="197" fontId="41" fillId="0" borderId="293" applyFill="0" applyBorder="0" applyAlignment="0"/>
    <xf numFmtId="197" fontId="41" fillId="0" borderId="293" applyFill="0" applyBorder="0" applyAlignment="0"/>
    <xf numFmtId="197" fontId="41" fillId="0" borderId="293" applyFill="0" applyBorder="0" applyAlignment="0"/>
    <xf numFmtId="197" fontId="41" fillId="0" borderId="293" applyFill="0" applyBorder="0" applyAlignment="0"/>
    <xf numFmtId="0" fontId="18" fillId="0" borderId="234">
      <alignment horizontal="left" vertical="center"/>
    </xf>
    <xf numFmtId="0" fontId="18" fillId="0" borderId="234">
      <alignment horizontal="left" vertical="center"/>
    </xf>
    <xf numFmtId="10" fontId="31" fillId="4" borderId="293" applyNumberFormat="0" applyBorder="0" applyAlignment="0" applyProtection="0"/>
    <xf numFmtId="10" fontId="31" fillId="7" borderId="293" applyNumberFormat="0" applyBorder="0" applyAlignment="0" applyProtection="0"/>
    <xf numFmtId="10" fontId="31" fillId="7" borderId="293" applyNumberFormat="0" applyBorder="0" applyAlignment="0" applyProtection="0"/>
    <xf numFmtId="10" fontId="31" fillId="7" borderId="293" applyNumberFormat="0" applyBorder="0" applyAlignment="0" applyProtection="0"/>
    <xf numFmtId="10" fontId="31" fillId="7" borderId="293" applyNumberFormat="0" applyBorder="0" applyAlignment="0" applyProtection="0"/>
    <xf numFmtId="10" fontId="31" fillId="7" borderId="293" applyNumberFormat="0" applyBorder="0" applyAlignment="0" applyProtection="0"/>
    <xf numFmtId="10" fontId="31" fillId="7" borderId="293" applyNumberFormat="0" applyBorder="0" applyAlignment="0" applyProtection="0"/>
    <xf numFmtId="10" fontId="31" fillId="7" borderId="293" applyNumberFormat="0" applyBorder="0" applyAlignment="0" applyProtection="0"/>
    <xf numFmtId="199" fontId="8" fillId="0" borderId="293">
      <alignment horizontal="right" vertical="center" shrinkToFit="1"/>
    </xf>
    <xf numFmtId="199" fontId="8" fillId="0" borderId="293">
      <alignment horizontal="right" vertical="center" shrinkToFit="1"/>
    </xf>
    <xf numFmtId="199" fontId="8" fillId="0" borderId="293">
      <alignment horizontal="right" vertical="center" shrinkToFit="1"/>
    </xf>
    <xf numFmtId="199" fontId="8" fillId="0" borderId="293">
      <alignment horizontal="right" vertical="center" shrinkToFit="1"/>
    </xf>
    <xf numFmtId="199" fontId="8" fillId="0" borderId="293">
      <alignment horizontal="right" vertical="center" shrinkToFit="1"/>
    </xf>
    <xf numFmtId="1" fontId="100" fillId="0" borderId="293" applyFill="0" applyBorder="0">
      <alignment horizontal="center"/>
    </xf>
    <xf numFmtId="1" fontId="100" fillId="0" borderId="293" applyFill="0" applyBorder="0">
      <alignment horizontal="center"/>
    </xf>
    <xf numFmtId="1" fontId="100" fillId="0" borderId="293" applyFill="0" applyBorder="0">
      <alignment horizontal="center"/>
    </xf>
    <xf numFmtId="1" fontId="100" fillId="0" borderId="293" applyFill="0" applyBorder="0">
      <alignment horizontal="center"/>
    </xf>
    <xf numFmtId="1" fontId="100" fillId="0" borderId="293" applyFill="0" applyBorder="0">
      <alignment horizontal="center"/>
    </xf>
    <xf numFmtId="216" fontId="101" fillId="0" borderId="293" applyFont="0" applyBorder="0" applyAlignment="0">
      <alignment horizontal="center" vertical="center"/>
    </xf>
    <xf numFmtId="216" fontId="101" fillId="0" borderId="293" applyFont="0" applyBorder="0" applyAlignment="0">
      <alignment horizontal="center" vertical="center"/>
    </xf>
    <xf numFmtId="216" fontId="101" fillId="0" borderId="293" applyFont="0" applyBorder="0" applyAlignment="0">
      <alignment horizontal="center" vertical="center"/>
    </xf>
    <xf numFmtId="216" fontId="101" fillId="0" borderId="293" applyFont="0" applyBorder="0" applyAlignment="0">
      <alignment horizontal="center" vertical="center"/>
    </xf>
    <xf numFmtId="216" fontId="101" fillId="0" borderId="293" applyFont="0" applyBorder="0" applyAlignment="0">
      <alignment horizontal="center" vertical="center"/>
    </xf>
    <xf numFmtId="197" fontId="15" fillId="4" borderId="293">
      <alignment horizontal="right" vertical="center"/>
      <protection locked="0"/>
    </xf>
    <xf numFmtId="197" fontId="15" fillId="4" borderId="293">
      <alignment horizontal="right" vertical="center"/>
      <protection locked="0"/>
    </xf>
    <xf numFmtId="197" fontId="15" fillId="4" borderId="293">
      <alignment horizontal="right" vertical="center"/>
      <protection locked="0"/>
    </xf>
    <xf numFmtId="197" fontId="15" fillId="4" borderId="293">
      <alignment horizontal="right" vertical="center"/>
      <protection locked="0"/>
    </xf>
    <xf numFmtId="197" fontId="15" fillId="4" borderId="293">
      <alignment horizontal="right" vertical="center"/>
      <protection locked="0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40" borderId="98" applyNumberFormat="0" applyFont="0" applyAlignment="0" applyProtection="0">
      <alignment vertical="center"/>
    </xf>
    <xf numFmtId="0" fontId="4" fillId="0" borderId="0">
      <alignment vertical="center"/>
    </xf>
    <xf numFmtId="10" fontId="31" fillId="4" borderId="293" applyNumberFormat="0" applyBorder="0" applyAlignment="0" applyProtection="0"/>
    <xf numFmtId="10" fontId="31" fillId="4" borderId="293" applyNumberFormat="0" applyBorder="0" applyAlignment="0" applyProtection="0"/>
    <xf numFmtId="0" fontId="5" fillId="40" borderId="98" applyNumberFormat="0" applyFont="0" applyAlignment="0" applyProtection="0">
      <alignment vertical="center"/>
    </xf>
    <xf numFmtId="0" fontId="4" fillId="0" borderId="0">
      <alignment vertical="center"/>
    </xf>
    <xf numFmtId="0" fontId="5" fillId="40" borderId="98" applyNumberFormat="0" applyFont="0" applyAlignment="0" applyProtection="0">
      <alignment vertical="center"/>
    </xf>
    <xf numFmtId="0" fontId="348" fillId="87" borderId="334" applyNumberFormat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40" borderId="98" applyNumberFormat="0" applyFont="0" applyAlignment="0" applyProtection="0">
      <alignment vertical="center"/>
    </xf>
    <xf numFmtId="0" fontId="4" fillId="0" borderId="0">
      <alignment vertical="center"/>
    </xf>
    <xf numFmtId="0" fontId="371" fillId="98" borderId="289" applyNumberFormat="0" applyAlignment="0" applyProtection="0">
      <alignment vertical="center"/>
    </xf>
    <xf numFmtId="0" fontId="41" fillId="88" borderId="239" applyNumberFormat="0" applyFont="0" applyAlignment="0" applyProtection="0">
      <alignment vertical="center"/>
    </xf>
    <xf numFmtId="0" fontId="356" fillId="87" borderId="289" applyNumberFormat="0" applyAlignment="0" applyProtection="0"/>
    <xf numFmtId="0" fontId="18" fillId="0" borderId="5">
      <alignment horizontal="left" vertical="center"/>
    </xf>
    <xf numFmtId="0" fontId="18" fillId="0" borderId="5">
      <alignment horizontal="left" vertical="center"/>
    </xf>
    <xf numFmtId="0" fontId="18" fillId="0" borderId="5">
      <alignment horizontal="left" vertical="center"/>
    </xf>
    <xf numFmtId="0" fontId="18" fillId="0" borderId="5">
      <alignment horizontal="left" vertical="center"/>
    </xf>
    <xf numFmtId="0" fontId="18" fillId="0" borderId="5">
      <alignment horizontal="left" vertical="center"/>
    </xf>
    <xf numFmtId="0" fontId="18" fillId="0" borderId="5">
      <alignment horizontal="left" vertical="center"/>
    </xf>
    <xf numFmtId="0" fontId="18" fillId="0" borderId="5">
      <alignment horizontal="left" vertical="center"/>
    </xf>
    <xf numFmtId="0" fontId="94" fillId="0" borderId="264">
      <alignment vertical="justify" wrapText="1"/>
    </xf>
    <xf numFmtId="0" fontId="233" fillId="61" borderId="289" applyNumberFormat="0" applyAlignment="0" applyProtection="0"/>
    <xf numFmtId="0" fontId="240" fillId="61" borderId="290" applyNumberFormat="0" applyAlignment="0" applyProtection="0"/>
    <xf numFmtId="0" fontId="4" fillId="0" borderId="0">
      <alignment vertical="center"/>
    </xf>
    <xf numFmtId="0" fontId="356" fillId="87" borderId="289" applyNumberFormat="0" applyAlignment="0" applyProtection="0">
      <alignment vertical="center"/>
    </xf>
    <xf numFmtId="0" fontId="7" fillId="88" borderId="239" applyNumberFormat="0" applyFont="0" applyAlignment="0" applyProtection="0">
      <alignment vertical="center"/>
    </xf>
    <xf numFmtId="0" fontId="362" fillId="0" borderId="288" applyNumberFormat="0" applyFill="0" applyAlignment="0" applyProtection="0">
      <alignment vertical="center"/>
    </xf>
    <xf numFmtId="0" fontId="363" fillId="72" borderId="289" applyNumberFormat="0" applyAlignment="0" applyProtection="0">
      <alignment vertical="center"/>
    </xf>
    <xf numFmtId="0" fontId="368" fillId="87" borderId="290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0" borderId="0">
      <alignment vertical="center"/>
    </xf>
    <xf numFmtId="197" fontId="15" fillId="4" borderId="293">
      <alignment horizontal="right" vertical="center"/>
      <protection locked="0"/>
    </xf>
    <xf numFmtId="1" fontId="100" fillId="0" borderId="293" applyFill="0" applyBorder="0">
      <alignment horizontal="center"/>
    </xf>
    <xf numFmtId="10" fontId="31" fillId="7" borderId="293" applyNumberFormat="0" applyBorder="0" applyAlignment="0" applyProtection="0"/>
    <xf numFmtId="0" fontId="4" fillId="0" borderId="0">
      <alignment vertical="center"/>
    </xf>
    <xf numFmtId="0" fontId="4" fillId="40" borderId="98" applyNumberFormat="0" applyFont="0" applyAlignment="0" applyProtection="0">
      <alignment vertical="center"/>
    </xf>
    <xf numFmtId="0" fontId="4" fillId="0" borderId="0">
      <alignment vertical="center"/>
    </xf>
    <xf numFmtId="216" fontId="101" fillId="0" borderId="293" applyFont="0" applyBorder="0" applyAlignment="0">
      <alignment horizontal="center" vertical="center"/>
    </xf>
    <xf numFmtId="199" fontId="8" fillId="0" borderId="293">
      <alignment horizontal="right" vertical="center" shrinkToFit="1"/>
    </xf>
    <xf numFmtId="197" fontId="41" fillId="0" borderId="293" applyFill="0" applyBorder="0" applyAlignment="0"/>
    <xf numFmtId="0" fontId="4" fillId="0" borderId="0">
      <alignment vertical="center"/>
    </xf>
    <xf numFmtId="0" fontId="41" fillId="88" borderId="239" applyNumberFormat="0" applyFont="0" applyAlignment="0" applyProtection="0">
      <alignment vertical="center"/>
    </xf>
    <xf numFmtId="0" fontId="356" fillId="87" borderId="289" applyNumberFormat="0" applyAlignment="0" applyProtection="0"/>
    <xf numFmtId="0" fontId="356" fillId="87" borderId="289" applyNumberFormat="0" applyAlignment="0" applyProtection="0"/>
    <xf numFmtId="0" fontId="268" fillId="87" borderId="289" applyNumberFormat="0" applyAlignment="0" applyProtection="0">
      <alignment vertical="center"/>
    </xf>
    <xf numFmtId="0" fontId="371" fillId="98" borderId="289" applyNumberFormat="0" applyAlignment="0" applyProtection="0">
      <alignment vertical="center"/>
    </xf>
    <xf numFmtId="0" fontId="7" fillId="88" borderId="239" applyNumberFormat="0" applyFont="0" applyAlignment="0" applyProtection="0"/>
    <xf numFmtId="0" fontId="7" fillId="88" borderId="239" applyNumberFormat="0" applyFont="0" applyAlignment="0" applyProtection="0"/>
    <xf numFmtId="0" fontId="7" fillId="88" borderId="239" applyNumberFormat="0" applyFont="0" applyAlignment="0" applyProtection="0">
      <alignment vertical="center"/>
    </xf>
    <xf numFmtId="0" fontId="41" fillId="88" borderId="239" applyNumberFormat="0" applyFont="0" applyAlignment="0" applyProtection="0">
      <alignment vertical="center"/>
    </xf>
    <xf numFmtId="0" fontId="368" fillId="98" borderId="290" applyNumberFormat="0" applyAlignment="0" applyProtection="0">
      <alignment vertical="center"/>
    </xf>
    <xf numFmtId="0" fontId="356" fillId="87" borderId="289" applyNumberFormat="0" applyAlignment="0" applyProtection="0"/>
    <xf numFmtId="0" fontId="356" fillId="87" borderId="289" applyNumberFormat="0" applyAlignment="0" applyProtection="0"/>
    <xf numFmtId="0" fontId="268" fillId="87" borderId="289" applyNumberFormat="0" applyAlignment="0" applyProtection="0">
      <alignment vertical="center"/>
    </xf>
    <xf numFmtId="0" fontId="7" fillId="88" borderId="239" applyNumberFormat="0" applyFont="0" applyAlignment="0" applyProtection="0"/>
    <xf numFmtId="0" fontId="7" fillId="88" borderId="239" applyNumberFormat="0" applyFont="0" applyAlignment="0" applyProtection="0"/>
    <xf numFmtId="0" fontId="7" fillId="88" borderId="239" applyNumberFormat="0" applyFont="0" applyAlignment="0" applyProtection="0">
      <alignment vertical="center"/>
    </xf>
    <xf numFmtId="0" fontId="275" fillId="72" borderId="289" applyNumberFormat="0" applyAlignment="0" applyProtection="0">
      <alignment vertical="center"/>
    </xf>
    <xf numFmtId="0" fontId="274" fillId="0" borderId="288" applyNumberFormat="0" applyFill="0" applyAlignment="0" applyProtection="0">
      <alignment vertical="center"/>
    </xf>
    <xf numFmtId="0" fontId="275" fillId="72" borderId="289" applyNumberFormat="0" applyAlignment="0" applyProtection="0">
      <alignment vertical="center"/>
    </xf>
    <xf numFmtId="0" fontId="368" fillId="87" borderId="290" applyNumberFormat="0" applyAlignment="0" applyProtection="0"/>
    <xf numFmtId="0" fontId="368" fillId="87" borderId="290" applyNumberFormat="0" applyAlignment="0" applyProtection="0"/>
    <xf numFmtId="0" fontId="281" fillId="87" borderId="290" applyNumberFormat="0" applyAlignment="0" applyProtection="0">
      <alignment vertical="center"/>
    </xf>
    <xf numFmtId="0" fontId="371" fillId="98" borderId="289" applyNumberFormat="0" applyAlignment="0" applyProtection="0">
      <alignment vertical="center"/>
    </xf>
    <xf numFmtId="0" fontId="368" fillId="98" borderId="290" applyNumberFormat="0" applyAlignment="0" applyProtection="0">
      <alignment vertical="center"/>
    </xf>
    <xf numFmtId="0" fontId="274" fillId="0" borderId="288" applyNumberFormat="0" applyFill="0" applyAlignment="0" applyProtection="0">
      <alignment vertical="center"/>
    </xf>
    <xf numFmtId="0" fontId="94" fillId="0" borderId="264">
      <alignment vertical="justify" wrapText="1"/>
    </xf>
    <xf numFmtId="0" fontId="368" fillId="87" borderId="290" applyNumberFormat="0" applyAlignment="0" applyProtection="0"/>
    <xf numFmtId="0" fontId="368" fillId="87" borderId="290" applyNumberFormat="0" applyAlignment="0" applyProtection="0"/>
    <xf numFmtId="0" fontId="281" fillId="87" borderId="290" applyNumberFormat="0" applyAlignment="0" applyProtection="0">
      <alignment vertical="center"/>
    </xf>
    <xf numFmtId="0" fontId="41" fillId="88" borderId="239" applyNumberFormat="0" applyFont="0" applyAlignment="0" applyProtection="0">
      <alignment vertical="center"/>
    </xf>
    <xf numFmtId="0" fontId="356" fillId="87" borderId="289" applyNumberFormat="0" applyAlignment="0" applyProtection="0"/>
    <xf numFmtId="0" fontId="356" fillId="87" borderId="289" applyNumberFormat="0" applyAlignment="0" applyProtection="0"/>
    <xf numFmtId="0" fontId="268" fillId="87" borderId="289" applyNumberFormat="0" applyAlignment="0" applyProtection="0">
      <alignment vertical="center"/>
    </xf>
    <xf numFmtId="0" fontId="371" fillId="98" borderId="289" applyNumberFormat="0" applyAlignment="0" applyProtection="0">
      <alignment vertical="center"/>
    </xf>
    <xf numFmtId="0" fontId="7" fillId="88" borderId="239" applyNumberFormat="0" applyFont="0" applyAlignment="0" applyProtection="0"/>
    <xf numFmtId="0" fontId="7" fillId="88" borderId="239" applyNumberFormat="0" applyFont="0" applyAlignment="0" applyProtection="0"/>
    <xf numFmtId="0" fontId="7" fillId="88" borderId="239" applyNumberFormat="0" applyFont="0" applyAlignment="0" applyProtection="0">
      <alignment vertical="center"/>
    </xf>
    <xf numFmtId="10" fontId="31" fillId="4" borderId="293" applyNumberFormat="0" applyBorder="0" applyAlignment="0" applyProtection="0"/>
    <xf numFmtId="0" fontId="41" fillId="88" borderId="239" applyNumberFormat="0" applyFont="0" applyAlignment="0" applyProtection="0">
      <alignment vertical="center"/>
    </xf>
    <xf numFmtId="0" fontId="356" fillId="87" borderId="289" applyNumberFormat="0" applyAlignment="0" applyProtection="0"/>
    <xf numFmtId="0" fontId="356" fillId="87" borderId="289" applyNumberFormat="0" applyAlignment="0" applyProtection="0"/>
    <xf numFmtId="0" fontId="268" fillId="87" borderId="289" applyNumberFormat="0" applyAlignment="0" applyProtection="0">
      <alignment vertical="center"/>
    </xf>
    <xf numFmtId="0" fontId="7" fillId="88" borderId="239" applyNumberFormat="0" applyFont="0" applyAlignment="0" applyProtection="0"/>
    <xf numFmtId="0" fontId="7" fillId="88" borderId="239" applyNumberFormat="0" applyFont="0" applyAlignment="0" applyProtection="0"/>
    <xf numFmtId="0" fontId="7" fillId="88" borderId="239" applyNumberFormat="0" applyFont="0" applyAlignment="0" applyProtection="0">
      <alignment vertical="center"/>
    </xf>
    <xf numFmtId="0" fontId="275" fillId="72" borderId="289" applyNumberFormat="0" applyAlignment="0" applyProtection="0">
      <alignment vertical="center"/>
    </xf>
    <xf numFmtId="0" fontId="94" fillId="0" borderId="264">
      <alignment vertical="justify" wrapText="1"/>
    </xf>
    <xf numFmtId="0" fontId="275" fillId="72" borderId="289" applyNumberFormat="0" applyAlignment="0" applyProtection="0">
      <alignment vertical="center"/>
    </xf>
    <xf numFmtId="0" fontId="371" fillId="98" borderId="289" applyNumberFormat="0" applyAlignment="0" applyProtection="0">
      <alignment vertical="center"/>
    </xf>
    <xf numFmtId="0" fontId="94" fillId="0" borderId="264">
      <alignment vertical="justify" wrapText="1"/>
    </xf>
    <xf numFmtId="0" fontId="233" fillId="61" borderId="289" applyNumberFormat="0" applyAlignment="0" applyProtection="0"/>
    <xf numFmtId="0" fontId="4" fillId="0" borderId="0">
      <alignment vertical="center"/>
    </xf>
    <xf numFmtId="0" fontId="356" fillId="87" borderId="289" applyNumberFormat="0" applyAlignment="0" applyProtection="0">
      <alignment vertical="center"/>
    </xf>
    <xf numFmtId="0" fontId="7" fillId="88" borderId="239" applyNumberFormat="0" applyFont="0" applyAlignment="0" applyProtection="0">
      <alignment vertical="center"/>
    </xf>
    <xf numFmtId="0" fontId="363" fillId="72" borderId="289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40" borderId="98" applyNumberFormat="0" applyFon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71" fillId="98" borderId="289" applyNumberFormat="0" applyAlignment="0" applyProtection="0">
      <alignment vertical="center"/>
    </xf>
    <xf numFmtId="0" fontId="7" fillId="88" borderId="239" applyNumberFormat="0" applyFont="0" applyAlignment="0" applyProtection="0">
      <alignment vertical="center"/>
    </xf>
    <xf numFmtId="0" fontId="41" fillId="88" borderId="239" applyNumberFormat="0" applyFont="0" applyAlignment="0" applyProtection="0">
      <alignment vertical="center"/>
    </xf>
    <xf numFmtId="0" fontId="356" fillId="87" borderId="289" applyNumberFormat="0" applyAlignment="0" applyProtection="0"/>
    <xf numFmtId="0" fontId="7" fillId="88" borderId="239" applyNumberFormat="0" applyFont="0" applyAlignment="0" applyProtection="0">
      <alignment vertical="center"/>
    </xf>
    <xf numFmtId="197" fontId="41" fillId="0" borderId="293" applyFill="0" applyBorder="0" applyAlignment="0"/>
    <xf numFmtId="197" fontId="41" fillId="0" borderId="293" applyFill="0" applyBorder="0" applyAlignment="0"/>
    <xf numFmtId="197" fontId="41" fillId="0" borderId="293" applyFill="0" applyBorder="0" applyAlignment="0"/>
    <xf numFmtId="197" fontId="41" fillId="0" borderId="293" applyFill="0" applyBorder="0" applyAlignment="0"/>
    <xf numFmtId="197" fontId="41" fillId="0" borderId="293" applyFill="0" applyBorder="0" applyAlignment="0"/>
    <xf numFmtId="10" fontId="31" fillId="4" borderId="293" applyNumberFormat="0" applyBorder="0" applyAlignment="0" applyProtection="0"/>
    <xf numFmtId="10" fontId="31" fillId="7" borderId="293" applyNumberFormat="0" applyBorder="0" applyAlignment="0" applyProtection="0"/>
    <xf numFmtId="10" fontId="31" fillId="7" borderId="293" applyNumberFormat="0" applyBorder="0" applyAlignment="0" applyProtection="0"/>
    <xf numFmtId="10" fontId="31" fillId="7" borderId="293" applyNumberFormat="0" applyBorder="0" applyAlignment="0" applyProtection="0"/>
    <xf numFmtId="10" fontId="31" fillId="7" borderId="293" applyNumberFormat="0" applyBorder="0" applyAlignment="0" applyProtection="0"/>
    <xf numFmtId="10" fontId="31" fillId="7" borderId="293" applyNumberFormat="0" applyBorder="0" applyAlignment="0" applyProtection="0"/>
    <xf numFmtId="10" fontId="31" fillId="7" borderId="293" applyNumberFormat="0" applyBorder="0" applyAlignment="0" applyProtection="0"/>
    <xf numFmtId="10" fontId="31" fillId="7" borderId="293" applyNumberFormat="0" applyBorder="0" applyAlignment="0" applyProtection="0"/>
    <xf numFmtId="199" fontId="8" fillId="0" borderId="293">
      <alignment horizontal="right" vertical="center" shrinkToFit="1"/>
    </xf>
    <xf numFmtId="199" fontId="8" fillId="0" borderId="293">
      <alignment horizontal="right" vertical="center" shrinkToFit="1"/>
    </xf>
    <xf numFmtId="199" fontId="8" fillId="0" borderId="293">
      <alignment horizontal="right" vertical="center" shrinkToFit="1"/>
    </xf>
    <xf numFmtId="199" fontId="8" fillId="0" borderId="293">
      <alignment horizontal="right" vertical="center" shrinkToFit="1"/>
    </xf>
    <xf numFmtId="199" fontId="8" fillId="0" borderId="293">
      <alignment horizontal="right" vertical="center" shrinkToFit="1"/>
    </xf>
    <xf numFmtId="1" fontId="100" fillId="0" borderId="293" applyFill="0" applyBorder="0">
      <alignment horizontal="center"/>
    </xf>
    <xf numFmtId="1" fontId="100" fillId="0" borderId="293" applyFill="0" applyBorder="0">
      <alignment horizontal="center"/>
    </xf>
    <xf numFmtId="1" fontId="100" fillId="0" borderId="293" applyFill="0" applyBorder="0">
      <alignment horizontal="center"/>
    </xf>
    <xf numFmtId="1" fontId="100" fillId="0" borderId="293" applyFill="0" applyBorder="0">
      <alignment horizontal="center"/>
    </xf>
    <xf numFmtId="1" fontId="100" fillId="0" borderId="293" applyFill="0" applyBorder="0">
      <alignment horizontal="center"/>
    </xf>
    <xf numFmtId="216" fontId="101" fillId="0" borderId="293" applyFont="0" applyBorder="0" applyAlignment="0">
      <alignment horizontal="center" vertical="center"/>
    </xf>
    <xf numFmtId="216" fontId="101" fillId="0" borderId="293" applyFont="0" applyBorder="0" applyAlignment="0">
      <alignment horizontal="center" vertical="center"/>
    </xf>
    <xf numFmtId="216" fontId="101" fillId="0" borderId="293" applyFont="0" applyBorder="0" applyAlignment="0">
      <alignment horizontal="center" vertical="center"/>
    </xf>
    <xf numFmtId="216" fontId="101" fillId="0" borderId="293" applyFont="0" applyBorder="0" applyAlignment="0">
      <alignment horizontal="center" vertical="center"/>
    </xf>
    <xf numFmtId="216" fontId="101" fillId="0" borderId="293" applyFont="0" applyBorder="0" applyAlignment="0">
      <alignment horizontal="center" vertical="center"/>
    </xf>
    <xf numFmtId="197" fontId="15" fillId="4" borderId="293">
      <alignment horizontal="right" vertical="center"/>
      <protection locked="0"/>
    </xf>
    <xf numFmtId="197" fontId="15" fillId="4" borderId="293">
      <alignment horizontal="right" vertical="center"/>
      <protection locked="0"/>
    </xf>
    <xf numFmtId="197" fontId="15" fillId="4" borderId="293">
      <alignment horizontal="right" vertical="center"/>
      <protection locked="0"/>
    </xf>
    <xf numFmtId="197" fontId="15" fillId="4" borderId="293">
      <alignment horizontal="right" vertical="center"/>
      <protection locked="0"/>
    </xf>
    <xf numFmtId="197" fontId="15" fillId="4" borderId="293">
      <alignment horizontal="right" vertical="center"/>
      <protection locked="0"/>
    </xf>
    <xf numFmtId="0" fontId="4" fillId="0" borderId="0">
      <alignment vertical="center"/>
    </xf>
    <xf numFmtId="0" fontId="4" fillId="14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40" borderId="98" applyNumberFormat="0" applyFon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0" fontId="31" fillId="4" borderId="293" applyNumberFormat="0" applyBorder="0" applyAlignment="0" applyProtection="0"/>
    <xf numFmtId="10" fontId="31" fillId="4" borderId="293" applyNumberFormat="0" applyBorder="0" applyAlignment="0" applyProtection="0"/>
    <xf numFmtId="0" fontId="4" fillId="0" borderId="0">
      <alignment vertical="center"/>
    </xf>
    <xf numFmtId="0" fontId="240" fillId="61" borderId="319" applyNumberFormat="0" applyAlignment="0" applyProtection="0"/>
    <xf numFmtId="0" fontId="275" fillId="72" borderId="347" applyNumberFormat="0" applyAlignment="0" applyProtection="0">
      <alignment vertical="center"/>
    </xf>
    <xf numFmtId="0" fontId="7" fillId="52" borderId="348" applyNumberFormat="0" applyFont="0" applyAlignment="0" applyProtection="0"/>
    <xf numFmtId="0" fontId="18" fillId="0" borderId="351">
      <alignment horizontal="left" vertical="center"/>
    </xf>
    <xf numFmtId="0" fontId="281" fillId="87" borderId="319" applyNumberFormat="0" applyAlignment="0" applyProtection="0">
      <alignment vertical="center"/>
    </xf>
    <xf numFmtId="0" fontId="18" fillId="0" borderId="351">
      <alignment horizontal="left" vertical="center"/>
    </xf>
    <xf numFmtId="0" fontId="18" fillId="0" borderId="351">
      <alignment horizontal="left" vertical="center"/>
    </xf>
    <xf numFmtId="0" fontId="233" fillId="61" borderId="300" applyNumberFormat="0" applyAlignment="0" applyProtection="0"/>
    <xf numFmtId="0" fontId="240" fillId="61" borderId="301" applyNumberFormat="0" applyAlignment="0" applyProtection="0"/>
    <xf numFmtId="0" fontId="268" fillId="87" borderId="300" applyNumberFormat="0" applyAlignment="0" applyProtection="0">
      <alignment vertical="center"/>
    </xf>
    <xf numFmtId="0" fontId="274" fillId="0" borderId="298" applyNumberFormat="0" applyFill="0" applyAlignment="0" applyProtection="0">
      <alignment vertical="center"/>
    </xf>
    <xf numFmtId="0" fontId="275" fillId="72" borderId="300" applyNumberFormat="0" applyAlignment="0" applyProtection="0">
      <alignment vertical="center"/>
    </xf>
    <xf numFmtId="37" fontId="94" fillId="0" borderId="299" applyAlignment="0"/>
    <xf numFmtId="0" fontId="18" fillId="0" borderId="303">
      <alignment horizontal="left" vertical="center"/>
    </xf>
    <xf numFmtId="0" fontId="18" fillId="0" borderId="303">
      <alignment horizontal="left" vertical="center"/>
    </xf>
    <xf numFmtId="0" fontId="18" fillId="0" borderId="303">
      <alignment horizontal="left" vertical="center"/>
    </xf>
    <xf numFmtId="0" fontId="18" fillId="0" borderId="303">
      <alignment horizontal="left" vertical="center"/>
    </xf>
    <xf numFmtId="3" fontId="284" fillId="0" borderId="293"/>
    <xf numFmtId="0" fontId="348" fillId="87" borderId="301" applyNumberFormat="0" applyAlignment="0" applyProtection="0"/>
    <xf numFmtId="37" fontId="94" fillId="0" borderId="299" applyAlignment="0"/>
    <xf numFmtId="9" fontId="5" fillId="0" borderId="0" applyFont="0" applyFill="0" applyBorder="0" applyAlignment="0" applyProtection="0">
      <alignment vertical="center"/>
    </xf>
    <xf numFmtId="0" fontId="7" fillId="88" borderId="333" applyNumberFormat="0" applyFont="0" applyAlignment="0" applyProtection="0">
      <alignment vertical="center"/>
    </xf>
    <xf numFmtId="0" fontId="233" fillId="61" borderId="309" applyNumberFormat="0" applyAlignment="0" applyProtection="0"/>
    <xf numFmtId="37" fontId="94" fillId="0" borderId="299" applyAlignment="0"/>
    <xf numFmtId="0" fontId="233" fillId="61" borderId="347" applyNumberFormat="0" applyAlignment="0" applyProtection="0"/>
    <xf numFmtId="37" fontId="94" fillId="0" borderId="324" applyAlignment="0"/>
    <xf numFmtId="0" fontId="329" fillId="87" borderId="325" applyNumberFormat="0" applyAlignment="0" applyProtection="0"/>
    <xf numFmtId="3" fontId="8" fillId="2" borderId="327" applyNumberFormat="0" applyFont="0" applyFill="0" applyBorder="0" applyAlignment="0" applyProtection="0">
      <alignment horizontal="center" vertical="center" wrapText="1"/>
    </xf>
    <xf numFmtId="0" fontId="18" fillId="0" borderId="303">
      <alignment horizontal="left" vertical="center"/>
    </xf>
    <xf numFmtId="0" fontId="302" fillId="88" borderId="333" applyNumberFormat="0" applyFont="0" applyAlignment="0" applyProtection="0"/>
    <xf numFmtId="3" fontId="8" fillId="2" borderId="327" applyNumberFormat="0" applyFont="0" applyFill="0" applyBorder="0" applyAlignment="0" applyProtection="0">
      <alignment horizontal="center" vertical="center" wrapText="1"/>
    </xf>
    <xf numFmtId="0" fontId="18" fillId="0" borderId="328">
      <alignment horizontal="left" vertical="center"/>
    </xf>
    <xf numFmtId="0" fontId="18" fillId="0" borderId="328">
      <alignment horizontal="left" vertical="center"/>
    </xf>
    <xf numFmtId="0" fontId="18" fillId="0" borderId="328">
      <alignment horizontal="left" vertical="center"/>
    </xf>
    <xf numFmtId="0" fontId="18" fillId="0" borderId="328">
      <alignment horizontal="left" vertical="center"/>
    </xf>
    <xf numFmtId="0" fontId="329" fillId="87" borderId="325" applyNumberFormat="0" applyAlignment="0" applyProtection="0"/>
    <xf numFmtId="0" fontId="240" fillId="61" borderId="349" applyNumberFormat="0" applyAlignment="0" applyProtection="0"/>
    <xf numFmtId="3" fontId="8" fillId="2" borderId="311" applyNumberFormat="0" applyFont="0" applyFill="0" applyBorder="0" applyAlignment="0" applyProtection="0">
      <alignment horizontal="center" vertical="center" wrapText="1"/>
    </xf>
    <xf numFmtId="0" fontId="281" fillId="87" borderId="326" applyNumberFormat="0" applyAlignment="0" applyProtection="0">
      <alignment vertical="center"/>
    </xf>
    <xf numFmtId="3" fontId="8" fillId="2" borderId="350" applyNumberFormat="0" applyFont="0" applyFill="0" applyBorder="0" applyAlignment="0" applyProtection="0">
      <alignment horizontal="center" vertical="center" wrapText="1"/>
    </xf>
    <xf numFmtId="0" fontId="348" fillId="87" borderId="310" applyNumberFormat="0" applyAlignment="0" applyProtection="0"/>
    <xf numFmtId="0" fontId="7" fillId="88" borderId="348" applyNumberFormat="0" applyFont="0" applyAlignment="0" applyProtection="0">
      <alignment vertical="center"/>
    </xf>
    <xf numFmtId="0" fontId="348" fillId="87" borderId="319" applyNumberFormat="0" applyAlignment="0" applyProtection="0"/>
    <xf numFmtId="0" fontId="275" fillId="72" borderId="325" applyNumberFormat="0" applyAlignment="0" applyProtection="0">
      <alignment vertical="center"/>
    </xf>
    <xf numFmtId="3" fontId="8" fillId="2" borderId="335" applyNumberFormat="0" applyFont="0" applyFill="0" applyBorder="0" applyAlignment="0" applyProtection="0">
      <alignment horizontal="center" vertical="center" wrapText="1"/>
    </xf>
    <xf numFmtId="3" fontId="8" fillId="2" borderId="311" applyNumberFormat="0" applyFont="0" applyFill="0" applyBorder="0" applyAlignment="0" applyProtection="0">
      <alignment horizontal="center" vertical="center" wrapText="1"/>
    </xf>
    <xf numFmtId="0" fontId="348" fillId="87" borderId="301" applyNumberFormat="0" applyAlignment="0" applyProtection="0"/>
    <xf numFmtId="0" fontId="281" fillId="87" borderId="340" applyNumberFormat="0" applyAlignment="0" applyProtection="0">
      <alignment vertical="center"/>
    </xf>
    <xf numFmtId="245" fontId="18" fillId="0" borderId="342">
      <alignment horizontal="left" vertical="center"/>
    </xf>
    <xf numFmtId="0" fontId="233" fillId="61" borderId="332" applyNumberFormat="0" applyAlignment="0" applyProtection="0"/>
    <xf numFmtId="0" fontId="281" fillId="87" borderId="319" applyNumberFormat="0" applyAlignment="0" applyProtection="0">
      <alignment vertical="center"/>
    </xf>
    <xf numFmtId="3" fontId="8" fillId="2" borderId="302" applyNumberFormat="0" applyFont="0" applyFill="0" applyBorder="0" applyAlignment="0" applyProtection="0">
      <alignment horizontal="center" vertical="center" wrapText="1"/>
    </xf>
    <xf numFmtId="0" fontId="302" fillId="88" borderId="348" applyNumberFormat="0" applyFont="0" applyAlignment="0" applyProtection="0"/>
    <xf numFmtId="0" fontId="233" fillId="61" borderId="318" applyNumberFormat="0" applyAlignment="0" applyProtection="0"/>
    <xf numFmtId="245" fontId="18" fillId="0" borderId="351">
      <alignment horizontal="left" vertical="center"/>
    </xf>
    <xf numFmtId="0" fontId="18" fillId="0" borderId="351">
      <alignment horizontal="left" vertical="center"/>
    </xf>
    <xf numFmtId="0" fontId="329" fillId="87" borderId="318" applyNumberFormat="0" applyAlignment="0" applyProtection="0"/>
    <xf numFmtId="0" fontId="348" fillId="87" borderId="334" applyNumberFormat="0" applyAlignment="0" applyProtection="0"/>
    <xf numFmtId="0" fontId="329" fillId="87" borderId="332" applyNumberFormat="0" applyAlignment="0" applyProtection="0"/>
    <xf numFmtId="0" fontId="275" fillId="72" borderId="318" applyNumberFormat="0" applyAlignment="0" applyProtection="0">
      <alignment vertical="center"/>
    </xf>
    <xf numFmtId="3" fontId="284" fillId="0" borderId="293"/>
    <xf numFmtId="3" fontId="284" fillId="0" borderId="293"/>
    <xf numFmtId="0" fontId="18" fillId="0" borderId="342">
      <alignment horizontal="left" vertical="center"/>
    </xf>
    <xf numFmtId="3" fontId="7" fillId="0" borderId="293">
      <alignment vertical="center"/>
    </xf>
    <xf numFmtId="0" fontId="274" fillId="0" borderId="338" applyNumberFormat="0" applyFill="0" applyAlignment="0" applyProtection="0">
      <alignment vertical="center"/>
    </xf>
    <xf numFmtId="0" fontId="240" fillId="61" borderId="340" applyNumberFormat="0" applyAlignment="0" applyProtection="0"/>
    <xf numFmtId="0" fontId="18" fillId="0" borderId="351">
      <alignment horizontal="left" vertical="center"/>
    </xf>
    <xf numFmtId="282" fontId="7" fillId="94" borderId="293" applyNumberFormat="0">
      <alignment vertical="center"/>
    </xf>
    <xf numFmtId="282" fontId="7" fillId="0" borderId="293">
      <alignment vertical="center"/>
    </xf>
    <xf numFmtId="37" fontId="94" fillId="0" borderId="294" applyAlignment="0"/>
    <xf numFmtId="0" fontId="348" fillId="87" borderId="326" applyNumberFormat="0" applyAlignment="0" applyProtection="0"/>
    <xf numFmtId="0" fontId="302" fillId="88" borderId="333" applyNumberFormat="0" applyFont="0" applyAlignment="0" applyProtection="0"/>
    <xf numFmtId="290" fontId="41" fillId="0" borderId="293">
      <alignment horizontal="left" vertical="center"/>
    </xf>
    <xf numFmtId="41" fontId="50" fillId="0" borderId="293" applyAlignment="0">
      <alignment horizontal="center" vertical="center"/>
      <protection locked="0"/>
    </xf>
    <xf numFmtId="0" fontId="329" fillId="87" borderId="309" applyNumberFormat="0" applyAlignment="0" applyProtection="0"/>
    <xf numFmtId="0" fontId="348" fillId="87" borderId="340" applyNumberFormat="0" applyAlignment="0" applyProtection="0"/>
    <xf numFmtId="3" fontId="8" fillId="2" borderId="295" applyNumberFormat="0" applyFont="0" applyFill="0" applyBorder="0" applyAlignment="0" applyProtection="0">
      <alignment horizontal="center" vertical="center" wrapText="1"/>
    </xf>
    <xf numFmtId="0" fontId="7" fillId="52" borderId="348" applyNumberFormat="0" applyFont="0" applyAlignment="0" applyProtection="0"/>
    <xf numFmtId="0" fontId="281" fillId="87" borderId="310" applyNumberFormat="0" applyAlignment="0" applyProtection="0">
      <alignment vertical="center"/>
    </xf>
    <xf numFmtId="0" fontId="18" fillId="0" borderId="342">
      <alignment horizontal="left" vertical="center"/>
    </xf>
    <xf numFmtId="9" fontId="5" fillId="0" borderId="0" applyFont="0" applyFill="0" applyBorder="0" applyAlignment="0" applyProtection="0">
      <alignment vertical="center"/>
    </xf>
    <xf numFmtId="37" fontId="94" fillId="0" borderId="317" applyAlignment="0"/>
    <xf numFmtId="0" fontId="329" fillId="87" borderId="318" applyNumberFormat="0" applyAlignment="0" applyProtection="0"/>
    <xf numFmtId="0" fontId="329" fillId="87" borderId="289" applyNumberFormat="0" applyAlignment="0" applyProtection="0"/>
    <xf numFmtId="0" fontId="94" fillId="0" borderId="343">
      <alignment vertical="justify" wrapText="1"/>
    </xf>
    <xf numFmtId="0" fontId="18" fillId="0" borderId="351">
      <alignment horizontal="left" vertical="center"/>
    </xf>
    <xf numFmtId="245" fontId="18" fillId="0" borderId="342">
      <alignment horizontal="left" vertical="center"/>
    </xf>
    <xf numFmtId="3" fontId="8" fillId="2" borderId="327" applyNumberFormat="0" applyFont="0" applyFill="0" applyBorder="0" applyAlignment="0" applyProtection="0">
      <alignment horizontal="center" vertical="center" wrapText="1"/>
    </xf>
    <xf numFmtId="3" fontId="8" fillId="2" borderId="350" applyNumberFormat="0" applyFont="0" applyFill="0" applyBorder="0" applyAlignment="0" applyProtection="0">
      <alignment horizontal="center" vertical="center" wrapText="1"/>
    </xf>
    <xf numFmtId="37" fontId="94" fillId="0" borderId="324" applyAlignment="0"/>
    <xf numFmtId="37" fontId="346" fillId="0" borderId="293"/>
    <xf numFmtId="0" fontId="348" fillId="87" borderId="290" applyNumberFormat="0" applyAlignment="0" applyProtection="0"/>
    <xf numFmtId="0" fontId="18" fillId="0" borderId="351">
      <alignment horizontal="left" vertical="center"/>
    </xf>
    <xf numFmtId="0" fontId="240" fillId="61" borderId="340" applyNumberFormat="0" applyAlignment="0" applyProtection="0"/>
    <xf numFmtId="0" fontId="329" fillId="87" borderId="300" applyNumberFormat="0" applyAlignment="0" applyProtection="0"/>
    <xf numFmtId="3" fontId="8" fillId="2" borderId="350" applyNumberFormat="0" applyFont="0" applyFill="0" applyBorder="0" applyAlignment="0" applyProtection="0">
      <alignment horizontal="center" vertical="center" wrapText="1"/>
    </xf>
    <xf numFmtId="0" fontId="94" fillId="0" borderId="329">
      <alignment vertical="justify" wrapText="1"/>
    </xf>
    <xf numFmtId="0" fontId="348" fillId="87" borderId="310" applyNumberFormat="0" applyAlignment="0" applyProtection="0"/>
    <xf numFmtId="269" fontId="50" fillId="0" borderId="293" applyAlignment="0">
      <alignment horizontal="center" vertical="center"/>
      <protection locked="0"/>
    </xf>
    <xf numFmtId="0" fontId="240" fillId="61" borderId="349" applyNumberFormat="0" applyAlignment="0" applyProtection="0"/>
    <xf numFmtId="0" fontId="302" fillId="88" borderId="348" applyNumberFormat="0" applyFont="0" applyAlignment="0" applyProtection="0"/>
    <xf numFmtId="41" fontId="50" fillId="0" borderId="293" applyAlignment="0">
      <alignment horizontal="center" vertical="center"/>
      <protection locked="0"/>
    </xf>
    <xf numFmtId="0" fontId="275" fillId="72" borderId="347" applyNumberFormat="0" applyAlignment="0" applyProtection="0">
      <alignment vertical="center"/>
    </xf>
    <xf numFmtId="37" fontId="94" fillId="0" borderId="339" applyAlignment="0"/>
    <xf numFmtId="0" fontId="233" fillId="61" borderId="289" applyNumberFormat="0" applyAlignment="0" applyProtection="0"/>
    <xf numFmtId="0" fontId="240" fillId="61" borderId="290" applyNumberFormat="0" applyAlignment="0" applyProtection="0"/>
    <xf numFmtId="0" fontId="268" fillId="87" borderId="289" applyNumberFormat="0" applyAlignment="0" applyProtection="0">
      <alignment vertical="center"/>
    </xf>
    <xf numFmtId="0" fontId="18" fillId="0" borderId="342">
      <alignment horizontal="left" vertical="center"/>
    </xf>
    <xf numFmtId="0" fontId="274" fillId="0" borderId="288" applyNumberFormat="0" applyFill="0" applyAlignment="0" applyProtection="0">
      <alignment vertical="center"/>
    </xf>
    <xf numFmtId="0" fontId="275" fillId="72" borderId="289" applyNumberFormat="0" applyAlignment="0" applyProtection="0">
      <alignment vertical="center"/>
    </xf>
    <xf numFmtId="0" fontId="281" fillId="87" borderId="290" applyNumberFormat="0" applyAlignment="0" applyProtection="0">
      <alignment vertical="center"/>
    </xf>
    <xf numFmtId="0" fontId="18" fillId="0" borderId="336">
      <alignment horizontal="left" vertical="center"/>
    </xf>
    <xf numFmtId="37" fontId="94" fillId="0" borderId="294" applyAlignment="0"/>
    <xf numFmtId="3" fontId="8" fillId="2" borderId="295" applyNumberFormat="0" applyFont="0" applyFill="0" applyBorder="0" applyAlignment="0" applyProtection="0">
      <alignment horizontal="center" vertical="center" wrapText="1"/>
    </xf>
    <xf numFmtId="0" fontId="329" fillId="87" borderId="289" applyNumberFormat="0" applyAlignment="0" applyProtection="0"/>
    <xf numFmtId="0" fontId="348" fillId="87" borderId="290" applyNumberFormat="0" applyAlignment="0" applyProtection="0"/>
    <xf numFmtId="0" fontId="18" fillId="0" borderId="296">
      <alignment horizontal="left" vertical="center"/>
    </xf>
    <xf numFmtId="0" fontId="18" fillId="0" borderId="296">
      <alignment horizontal="left" vertical="center"/>
    </xf>
    <xf numFmtId="0" fontId="18" fillId="0" borderId="296">
      <alignment horizontal="left" vertical="center"/>
    </xf>
    <xf numFmtId="0" fontId="18" fillId="0" borderId="296">
      <alignment horizontal="left" vertical="center"/>
    </xf>
    <xf numFmtId="0" fontId="18" fillId="0" borderId="296">
      <alignment horizontal="left" vertical="center"/>
    </xf>
    <xf numFmtId="0" fontId="18" fillId="0" borderId="296">
      <alignment horizontal="left" vertical="center"/>
    </xf>
    <xf numFmtId="0" fontId="18" fillId="0" borderId="296">
      <alignment horizontal="left" vertical="center"/>
    </xf>
    <xf numFmtId="0" fontId="329" fillId="87" borderId="289" applyNumberFormat="0" applyAlignment="0" applyProtection="0"/>
    <xf numFmtId="0" fontId="348" fillId="87" borderId="290" applyNumberFormat="0" applyAlignment="0" applyProtection="0"/>
    <xf numFmtId="37" fontId="94" fillId="0" borderId="294" applyAlignment="0"/>
    <xf numFmtId="3" fontId="8" fillId="2" borderId="295" applyNumberFormat="0" applyFont="0" applyFill="0" applyBorder="0" applyAlignment="0" applyProtection="0">
      <alignment horizontal="center" vertical="center" wrapText="1"/>
    </xf>
    <xf numFmtId="0" fontId="94" fillId="0" borderId="297">
      <alignment vertical="justify" wrapText="1"/>
    </xf>
    <xf numFmtId="0" fontId="240" fillId="61" borderId="290" applyNumberFormat="0" applyAlignment="0" applyProtection="0"/>
    <xf numFmtId="0" fontId="268" fillId="87" borderId="289" applyNumberFormat="0" applyAlignment="0" applyProtection="0">
      <alignment vertical="center"/>
    </xf>
    <xf numFmtId="0" fontId="274" fillId="0" borderId="298" applyNumberFormat="0" applyFill="0" applyAlignment="0" applyProtection="0">
      <alignment vertical="center"/>
    </xf>
    <xf numFmtId="0" fontId="275" fillId="72" borderId="289" applyNumberFormat="0" applyAlignment="0" applyProtection="0">
      <alignment vertical="center"/>
    </xf>
    <xf numFmtId="0" fontId="281" fillId="87" borderId="290" applyNumberFormat="0" applyAlignment="0" applyProtection="0">
      <alignment vertical="center"/>
    </xf>
    <xf numFmtId="245" fontId="18" fillId="0" borderId="296">
      <alignment horizontal="left" vertical="center"/>
    </xf>
    <xf numFmtId="0" fontId="329" fillId="87" borderId="289" applyNumberFormat="0" applyAlignment="0" applyProtection="0"/>
    <xf numFmtId="0" fontId="348" fillId="87" borderId="290" applyNumberFormat="0" applyAlignment="0" applyProtection="0"/>
    <xf numFmtId="245" fontId="18" fillId="0" borderId="296">
      <alignment horizontal="left" vertical="center"/>
    </xf>
    <xf numFmtId="0" fontId="18" fillId="0" borderId="296">
      <alignment horizontal="left" vertical="center"/>
    </xf>
    <xf numFmtId="0" fontId="18" fillId="0" borderId="296">
      <alignment horizontal="left" vertical="center"/>
    </xf>
    <xf numFmtId="0" fontId="18" fillId="0" borderId="296">
      <alignment horizontal="left" vertical="center"/>
    </xf>
    <xf numFmtId="0" fontId="18" fillId="0" borderId="296">
      <alignment horizontal="left" vertical="center"/>
    </xf>
    <xf numFmtId="0" fontId="18" fillId="0" borderId="296">
      <alignment horizontal="left" vertical="center"/>
    </xf>
    <xf numFmtId="0" fontId="18" fillId="0" borderId="296">
      <alignment horizontal="left" vertical="center"/>
    </xf>
    <xf numFmtId="0" fontId="18" fillId="0" borderId="296">
      <alignment horizontal="left" vertical="center"/>
    </xf>
    <xf numFmtId="245" fontId="18" fillId="0" borderId="296">
      <alignment horizontal="left" vertical="center"/>
    </xf>
    <xf numFmtId="245" fontId="18" fillId="0" borderId="296">
      <alignment horizontal="left" vertical="center"/>
    </xf>
    <xf numFmtId="3" fontId="8" fillId="2" borderId="302" applyNumberFormat="0" applyFont="0" applyFill="0" applyBorder="0" applyAlignment="0" applyProtection="0">
      <alignment horizontal="center" vertical="center" wrapText="1"/>
    </xf>
    <xf numFmtId="0" fontId="268" fillId="87" borderId="318" applyNumberFormat="0" applyAlignment="0" applyProtection="0">
      <alignment vertical="center"/>
    </xf>
    <xf numFmtId="0" fontId="329" fillId="87" borderId="318" applyNumberFormat="0" applyAlignment="0" applyProtection="0"/>
    <xf numFmtId="0" fontId="94" fillId="0" borderId="304">
      <alignment vertical="justify" wrapText="1"/>
    </xf>
    <xf numFmtId="0" fontId="233" fillId="61" borderId="300" applyNumberFormat="0" applyAlignment="0" applyProtection="0"/>
    <xf numFmtId="0" fontId="240" fillId="61" borderId="301" applyNumberFormat="0" applyAlignment="0" applyProtection="0"/>
    <xf numFmtId="0" fontId="18" fillId="0" borderId="342">
      <alignment horizontal="left" vertical="center"/>
    </xf>
    <xf numFmtId="0" fontId="268" fillId="87" borderId="300" applyNumberFormat="0" applyAlignment="0" applyProtection="0">
      <alignment vertical="center"/>
    </xf>
    <xf numFmtId="0" fontId="274" fillId="0" borderId="305" applyNumberFormat="0" applyFill="0" applyAlignment="0" applyProtection="0">
      <alignment vertical="center"/>
    </xf>
    <xf numFmtId="0" fontId="275" fillId="72" borderId="300" applyNumberFormat="0" applyAlignment="0" applyProtection="0">
      <alignment vertical="center"/>
    </xf>
    <xf numFmtId="0" fontId="281" fillId="87" borderId="301" applyNumberFormat="0" applyAlignment="0" applyProtection="0">
      <alignment vertical="center"/>
    </xf>
    <xf numFmtId="245" fontId="18" fillId="0" borderId="303">
      <alignment horizontal="left" vertical="center"/>
    </xf>
    <xf numFmtId="0" fontId="329" fillId="87" borderId="300" applyNumberFormat="0" applyAlignment="0" applyProtection="0"/>
    <xf numFmtId="0" fontId="348" fillId="87" borderId="301" applyNumberFormat="0" applyAlignment="0" applyProtection="0"/>
    <xf numFmtId="245" fontId="18" fillId="0" borderId="303">
      <alignment horizontal="left" vertical="center"/>
    </xf>
    <xf numFmtId="0" fontId="274" fillId="0" borderId="314" applyNumberFormat="0" applyFill="0" applyAlignment="0" applyProtection="0">
      <alignment vertical="center"/>
    </xf>
    <xf numFmtId="0" fontId="18" fillId="0" borderId="303">
      <alignment horizontal="left" vertical="center"/>
    </xf>
    <xf numFmtId="0" fontId="18" fillId="0" borderId="303">
      <alignment horizontal="left" vertical="center"/>
    </xf>
    <xf numFmtId="0" fontId="18" fillId="0" borderId="303">
      <alignment horizontal="left" vertical="center"/>
    </xf>
    <xf numFmtId="0" fontId="18" fillId="0" borderId="303">
      <alignment horizontal="left" vertical="center"/>
    </xf>
    <xf numFmtId="0" fontId="18" fillId="0" borderId="303">
      <alignment horizontal="left" vertical="center"/>
    </xf>
    <xf numFmtId="0" fontId="18" fillId="0" borderId="303">
      <alignment horizontal="left" vertical="center"/>
    </xf>
    <xf numFmtId="0" fontId="18" fillId="0" borderId="303">
      <alignment horizontal="left" vertical="center"/>
    </xf>
    <xf numFmtId="245" fontId="18" fillId="0" borderId="303">
      <alignment horizontal="left" vertical="center"/>
    </xf>
    <xf numFmtId="245" fontId="18" fillId="0" borderId="303">
      <alignment horizontal="left" vertical="center"/>
    </xf>
    <xf numFmtId="0" fontId="329" fillId="87" borderId="325" applyNumberFormat="0" applyAlignment="0" applyProtection="0"/>
    <xf numFmtId="0" fontId="94" fillId="0" borderId="313">
      <alignment vertical="justify" wrapText="1"/>
    </xf>
    <xf numFmtId="0" fontId="233" fillId="61" borderId="309" applyNumberFormat="0" applyAlignment="0" applyProtection="0"/>
    <xf numFmtId="0" fontId="240" fillId="61" borderId="310" applyNumberFormat="0" applyAlignment="0" applyProtection="0"/>
    <xf numFmtId="0" fontId="268" fillId="87" borderId="309" applyNumberFormat="0" applyAlignment="0" applyProtection="0">
      <alignment vertical="center"/>
    </xf>
    <xf numFmtId="0" fontId="274" fillId="0" borderId="314" applyNumberFormat="0" applyFill="0" applyAlignment="0" applyProtection="0">
      <alignment vertical="center"/>
    </xf>
    <xf numFmtId="0" fontId="275" fillId="72" borderId="309" applyNumberFormat="0" applyAlignment="0" applyProtection="0">
      <alignment vertical="center"/>
    </xf>
    <xf numFmtId="0" fontId="281" fillId="87" borderId="310" applyNumberFormat="0" applyAlignment="0" applyProtection="0">
      <alignment vertical="center"/>
    </xf>
    <xf numFmtId="245" fontId="18" fillId="0" borderId="312">
      <alignment horizontal="left" vertical="center"/>
    </xf>
    <xf numFmtId="0" fontId="329" fillId="87" borderId="309" applyNumberFormat="0" applyAlignment="0" applyProtection="0"/>
    <xf numFmtId="0" fontId="348" fillId="87" borderId="310" applyNumberFormat="0" applyAlignment="0" applyProtection="0"/>
    <xf numFmtId="245" fontId="18" fillId="0" borderId="312">
      <alignment horizontal="left" vertical="center"/>
    </xf>
    <xf numFmtId="0" fontId="274" fillId="0" borderId="323" applyNumberFormat="0" applyFill="0" applyAlignment="0" applyProtection="0">
      <alignment vertical="center"/>
    </xf>
    <xf numFmtId="0" fontId="18" fillId="0" borderId="312">
      <alignment horizontal="left" vertical="center"/>
    </xf>
    <xf numFmtId="0" fontId="18" fillId="0" borderId="312">
      <alignment horizontal="left" vertical="center"/>
    </xf>
    <xf numFmtId="0" fontId="18" fillId="0" borderId="312">
      <alignment horizontal="left" vertical="center"/>
    </xf>
    <xf numFmtId="0" fontId="18" fillId="0" borderId="312">
      <alignment horizontal="left" vertical="center"/>
    </xf>
    <xf numFmtId="0" fontId="18" fillId="0" borderId="312">
      <alignment horizontal="left" vertical="center"/>
    </xf>
    <xf numFmtId="0" fontId="18" fillId="0" borderId="312">
      <alignment horizontal="left" vertical="center"/>
    </xf>
    <xf numFmtId="0" fontId="18" fillId="0" borderId="312">
      <alignment horizontal="left" vertical="center"/>
    </xf>
    <xf numFmtId="245" fontId="18" fillId="0" borderId="312">
      <alignment horizontal="left" vertical="center"/>
    </xf>
    <xf numFmtId="245" fontId="18" fillId="0" borderId="312">
      <alignment horizontal="left" vertical="center"/>
    </xf>
    <xf numFmtId="0" fontId="94" fillId="0" borderId="322">
      <alignment vertical="justify" wrapText="1"/>
    </xf>
    <xf numFmtId="0" fontId="233" fillId="61" borderId="318" applyNumberFormat="0" applyAlignment="0" applyProtection="0"/>
    <xf numFmtId="0" fontId="240" fillId="61" borderId="319" applyNumberFormat="0" applyAlignment="0" applyProtection="0"/>
    <xf numFmtId="0" fontId="268" fillId="87" borderId="318" applyNumberFormat="0" applyAlignment="0" applyProtection="0">
      <alignment vertical="center"/>
    </xf>
    <xf numFmtId="0" fontId="274" fillId="0" borderId="323" applyNumberFormat="0" applyFill="0" applyAlignment="0" applyProtection="0">
      <alignment vertical="center"/>
    </xf>
    <xf numFmtId="0" fontId="275" fillId="72" borderId="318" applyNumberFormat="0" applyAlignment="0" applyProtection="0">
      <alignment vertical="center"/>
    </xf>
    <xf numFmtId="0" fontId="281" fillId="87" borderId="319" applyNumberFormat="0" applyAlignment="0" applyProtection="0">
      <alignment vertical="center"/>
    </xf>
    <xf numFmtId="245" fontId="18" fillId="0" borderId="321">
      <alignment horizontal="left" vertical="center"/>
    </xf>
    <xf numFmtId="0" fontId="329" fillId="87" borderId="318" applyNumberFormat="0" applyAlignment="0" applyProtection="0"/>
    <xf numFmtId="0" fontId="348" fillId="87" borderId="319" applyNumberFormat="0" applyAlignment="0" applyProtection="0"/>
    <xf numFmtId="245" fontId="18" fillId="0" borderId="321">
      <alignment horizontal="left" vertical="center"/>
    </xf>
    <xf numFmtId="0" fontId="7" fillId="88" borderId="333" applyNumberFormat="0" applyFont="0" applyAlignment="0" applyProtection="0">
      <alignment vertical="center"/>
    </xf>
    <xf numFmtId="0" fontId="18" fillId="0" borderId="321">
      <alignment horizontal="left" vertical="center"/>
    </xf>
    <xf numFmtId="0" fontId="18" fillId="0" borderId="321">
      <alignment horizontal="left" vertical="center"/>
    </xf>
    <xf numFmtId="0" fontId="18" fillId="0" borderId="321">
      <alignment horizontal="left" vertical="center"/>
    </xf>
    <xf numFmtId="0" fontId="18" fillId="0" borderId="321">
      <alignment horizontal="left" vertical="center"/>
    </xf>
    <xf numFmtId="0" fontId="18" fillId="0" borderId="321">
      <alignment horizontal="left" vertical="center"/>
    </xf>
    <xf numFmtId="0" fontId="18" fillId="0" borderId="321">
      <alignment horizontal="left" vertical="center"/>
    </xf>
    <xf numFmtId="0" fontId="18" fillId="0" borderId="321">
      <alignment horizontal="left" vertical="center"/>
    </xf>
    <xf numFmtId="245" fontId="18" fillId="0" borderId="321">
      <alignment horizontal="left" vertical="center"/>
    </xf>
    <xf numFmtId="245" fontId="18" fillId="0" borderId="321">
      <alignment horizontal="left" vertical="center"/>
    </xf>
    <xf numFmtId="0" fontId="94" fillId="0" borderId="329">
      <alignment vertical="justify" wrapText="1"/>
    </xf>
    <xf numFmtId="0" fontId="233" fillId="61" borderId="325" applyNumberFormat="0" applyAlignment="0" applyProtection="0"/>
    <xf numFmtId="0" fontId="240" fillId="61" borderId="326" applyNumberFormat="0" applyAlignment="0" applyProtection="0"/>
    <xf numFmtId="0" fontId="268" fillId="87" borderId="325" applyNumberFormat="0" applyAlignment="0" applyProtection="0">
      <alignment vertical="center"/>
    </xf>
    <xf numFmtId="0" fontId="274" fillId="0" borderId="330" applyNumberFormat="0" applyFill="0" applyAlignment="0" applyProtection="0">
      <alignment vertical="center"/>
    </xf>
    <xf numFmtId="0" fontId="275" fillId="72" borderId="325" applyNumberFormat="0" applyAlignment="0" applyProtection="0">
      <alignment vertical="center"/>
    </xf>
    <xf numFmtId="0" fontId="281" fillId="87" borderId="326" applyNumberFormat="0" applyAlignment="0" applyProtection="0">
      <alignment vertical="center"/>
    </xf>
    <xf numFmtId="245" fontId="18" fillId="0" borderId="328">
      <alignment horizontal="left" vertical="center"/>
    </xf>
    <xf numFmtId="0" fontId="329" fillId="87" borderId="325" applyNumberFormat="0" applyAlignment="0" applyProtection="0"/>
    <xf numFmtId="0" fontId="348" fillId="87" borderId="326" applyNumberFormat="0" applyAlignment="0" applyProtection="0"/>
    <xf numFmtId="245" fontId="18" fillId="0" borderId="328">
      <alignment horizontal="left" vertical="center"/>
    </xf>
    <xf numFmtId="3" fontId="8" fillId="2" borderId="341" applyNumberFormat="0" applyFont="0" applyFill="0" applyBorder="0" applyAlignment="0" applyProtection="0">
      <alignment horizontal="center" vertical="center" wrapText="1"/>
    </xf>
    <xf numFmtId="0" fontId="18" fillId="0" borderId="328">
      <alignment horizontal="left" vertical="center"/>
    </xf>
    <xf numFmtId="0" fontId="18" fillId="0" borderId="328">
      <alignment horizontal="left" vertical="center"/>
    </xf>
    <xf numFmtId="0" fontId="18" fillId="0" borderId="328">
      <alignment horizontal="left" vertical="center"/>
    </xf>
    <xf numFmtId="0" fontId="18" fillId="0" borderId="328">
      <alignment horizontal="left" vertical="center"/>
    </xf>
    <xf numFmtId="0" fontId="18" fillId="0" borderId="328">
      <alignment horizontal="left" vertical="center"/>
    </xf>
    <xf numFmtId="0" fontId="18" fillId="0" borderId="328">
      <alignment horizontal="left" vertical="center"/>
    </xf>
    <xf numFmtId="0" fontId="18" fillId="0" borderId="328">
      <alignment horizontal="left" vertical="center"/>
    </xf>
    <xf numFmtId="245" fontId="18" fillId="0" borderId="328">
      <alignment horizontal="left" vertical="center"/>
    </xf>
    <xf numFmtId="245" fontId="18" fillId="0" borderId="328">
      <alignment horizontal="left" vertical="center"/>
    </xf>
    <xf numFmtId="0" fontId="94" fillId="0" borderId="337">
      <alignment vertical="justify" wrapText="1"/>
    </xf>
    <xf numFmtId="0" fontId="233" fillId="61" borderId="332" applyNumberFormat="0" applyAlignment="0" applyProtection="0"/>
    <xf numFmtId="0" fontId="240" fillId="61" borderId="334" applyNumberFormat="0" applyAlignment="0" applyProtection="0"/>
    <xf numFmtId="0" fontId="7" fillId="52" borderId="333" applyNumberFormat="0" applyFont="0" applyAlignment="0" applyProtection="0"/>
    <xf numFmtId="0" fontId="268" fillId="87" borderId="332" applyNumberFormat="0" applyAlignment="0" applyProtection="0">
      <alignment vertical="center"/>
    </xf>
    <xf numFmtId="0" fontId="7" fillId="88" borderId="333" applyNumberFormat="0" applyFont="0" applyAlignment="0" applyProtection="0">
      <alignment vertical="center"/>
    </xf>
    <xf numFmtId="0" fontId="274" fillId="0" borderId="338" applyNumberFormat="0" applyFill="0" applyAlignment="0" applyProtection="0">
      <alignment vertical="center"/>
    </xf>
    <xf numFmtId="0" fontId="275" fillId="72" borderId="332" applyNumberFormat="0" applyAlignment="0" applyProtection="0">
      <alignment vertical="center"/>
    </xf>
    <xf numFmtId="0" fontId="281" fillId="87" borderId="334" applyNumberFormat="0" applyAlignment="0" applyProtection="0">
      <alignment vertical="center"/>
    </xf>
    <xf numFmtId="245" fontId="18" fillId="0" borderId="336">
      <alignment horizontal="left" vertical="center"/>
    </xf>
    <xf numFmtId="0" fontId="329" fillId="87" borderId="332" applyNumberFormat="0" applyAlignment="0" applyProtection="0"/>
    <xf numFmtId="0" fontId="302" fillId="88" borderId="333" applyNumberFormat="0" applyFont="0" applyAlignment="0" applyProtection="0"/>
    <xf numFmtId="0" fontId="348" fillId="87" borderId="334" applyNumberFormat="0" applyAlignment="0" applyProtection="0"/>
    <xf numFmtId="245" fontId="18" fillId="0" borderId="336">
      <alignment horizontal="left" vertical="center"/>
    </xf>
    <xf numFmtId="0" fontId="18" fillId="0" borderId="336">
      <alignment horizontal="left" vertical="center"/>
    </xf>
    <xf numFmtId="0" fontId="18" fillId="0" borderId="336">
      <alignment horizontal="left" vertical="center"/>
    </xf>
    <xf numFmtId="0" fontId="18" fillId="0" borderId="336">
      <alignment horizontal="left" vertical="center"/>
    </xf>
    <xf numFmtId="0" fontId="18" fillId="0" borderId="336">
      <alignment horizontal="left" vertical="center"/>
    </xf>
    <xf numFmtId="0" fontId="18" fillId="0" borderId="336">
      <alignment horizontal="left" vertical="center"/>
    </xf>
    <xf numFmtId="0" fontId="18" fillId="0" borderId="336">
      <alignment horizontal="left" vertical="center"/>
    </xf>
    <xf numFmtId="0" fontId="18" fillId="0" borderId="336">
      <alignment horizontal="left" vertical="center"/>
    </xf>
    <xf numFmtId="245" fontId="18" fillId="0" borderId="336">
      <alignment horizontal="left" vertical="center"/>
    </xf>
    <xf numFmtId="245" fontId="18" fillId="0" borderId="336">
      <alignment horizontal="left" vertical="center"/>
    </xf>
    <xf numFmtId="37" fontId="94" fillId="0" borderId="346" applyAlignment="0"/>
    <xf numFmtId="245" fontId="18" fillId="0" borderId="342">
      <alignment horizontal="left" vertical="center"/>
    </xf>
    <xf numFmtId="0" fontId="18" fillId="0" borderId="342">
      <alignment horizontal="left" vertical="center"/>
    </xf>
    <xf numFmtId="0" fontId="274" fillId="0" borderId="344" applyNumberFormat="0" applyFill="0" applyAlignment="0" applyProtection="0">
      <alignment vertical="center"/>
    </xf>
    <xf numFmtId="245" fontId="18" fillId="0" borderId="342">
      <alignment horizontal="left" vertical="center"/>
    </xf>
    <xf numFmtId="245" fontId="18" fillId="0" borderId="342">
      <alignment horizontal="left" vertical="center"/>
    </xf>
    <xf numFmtId="245" fontId="18" fillId="0" borderId="351">
      <alignment horizontal="left" vertical="center"/>
    </xf>
    <xf numFmtId="9" fontId="5" fillId="0" borderId="0" applyFont="0" applyFill="0" applyBorder="0" applyAlignment="0" applyProtection="0">
      <alignment vertical="center"/>
    </xf>
    <xf numFmtId="0" fontId="18" fillId="0" borderId="481">
      <alignment horizontal="left" vertical="center"/>
    </xf>
    <xf numFmtId="9" fontId="5" fillId="0" borderId="0" applyFont="0" applyFill="0" applyBorder="0" applyAlignment="0" applyProtection="0">
      <alignment vertical="center"/>
    </xf>
    <xf numFmtId="0" fontId="240" fillId="61" borderId="472" applyNumberFormat="0" applyAlignment="0" applyProtection="0"/>
    <xf numFmtId="0" fontId="268" fillId="87" borderId="499" applyNumberFormat="0" applyAlignment="0" applyProtection="0">
      <alignment vertical="center"/>
    </xf>
    <xf numFmtId="3" fontId="8" fillId="2" borderId="473" applyNumberFormat="0" applyFont="0" applyFill="0" applyBorder="0" applyAlignment="0" applyProtection="0">
      <alignment horizontal="center" vertical="center" wrapText="1"/>
    </xf>
    <xf numFmtId="245" fontId="18" fillId="0" borderId="463">
      <alignment horizontal="left" vertical="center"/>
    </xf>
    <xf numFmtId="0" fontId="348" fillId="87" borderId="455" applyNumberFormat="0" applyAlignment="0" applyProtection="0"/>
    <xf numFmtId="0" fontId="281" fillId="87" borderId="423" applyNumberFormat="0" applyAlignment="0" applyProtection="0">
      <alignment vertical="center"/>
    </xf>
    <xf numFmtId="0" fontId="281" fillId="87" borderId="409" applyNumberFormat="0" applyAlignment="0" applyProtection="0">
      <alignment vertical="center"/>
    </xf>
    <xf numFmtId="0" fontId="348" fillId="87" borderId="366" applyNumberFormat="0" applyAlignment="0" applyProtection="0"/>
    <xf numFmtId="3" fontId="8" fillId="2" borderId="448" applyNumberFormat="0" applyFont="0" applyFill="0" applyBorder="0" applyAlignment="0" applyProtection="0">
      <alignment horizontal="center" vertical="center" wrapText="1"/>
    </xf>
    <xf numFmtId="0" fontId="18" fillId="0" borderId="433">
      <alignment horizontal="left" vertical="center"/>
    </xf>
    <xf numFmtId="0" fontId="233" fillId="61" borderId="394" applyNumberFormat="0" applyAlignment="0" applyProtection="0"/>
    <xf numFmtId="0" fontId="348" fillId="87" borderId="467" applyNumberFormat="0" applyAlignment="0" applyProtection="0"/>
    <xf numFmtId="0" fontId="18" fillId="0" borderId="449">
      <alignment horizontal="left" vertical="center"/>
    </xf>
    <xf numFmtId="0" fontId="268" fillId="87" borderId="401" applyNumberFormat="0" applyAlignment="0" applyProtection="0">
      <alignment vertical="center"/>
    </xf>
    <xf numFmtId="0" fontId="275" fillId="72" borderId="430" applyNumberFormat="0" applyAlignment="0" applyProtection="0">
      <alignment vertical="center"/>
    </xf>
    <xf numFmtId="0" fontId="281" fillId="87" borderId="438" applyNumberFormat="0" applyAlignment="0" applyProtection="0">
      <alignment vertical="center"/>
    </xf>
    <xf numFmtId="37" fontId="94" fillId="0" borderId="486" applyAlignment="0"/>
    <xf numFmtId="37" fontId="94" fillId="0" borderId="387" applyAlignment="0"/>
    <xf numFmtId="0" fontId="18" fillId="0" borderId="469">
      <alignment horizontal="left" vertical="center"/>
    </xf>
    <xf numFmtId="0" fontId="281" fillId="87" borderId="438" applyNumberFormat="0" applyAlignment="0" applyProtection="0">
      <alignment vertical="center"/>
    </xf>
    <xf numFmtId="0" fontId="18" fillId="0" borderId="397">
      <alignment horizontal="left" vertical="center"/>
    </xf>
    <xf numFmtId="37" fontId="94" fillId="0" borderId="527" applyAlignment="0"/>
    <xf numFmtId="0" fontId="240" fillId="61" borderId="467" applyNumberFormat="0" applyAlignment="0" applyProtection="0"/>
    <xf numFmtId="3" fontId="8" fillId="2" borderId="375" applyNumberFormat="0" applyFont="0" applyFill="0" applyBorder="0" applyAlignment="0" applyProtection="0">
      <alignment horizontal="center" vertical="center" wrapText="1"/>
    </xf>
    <xf numFmtId="3" fontId="8" fillId="2" borderId="493" applyNumberFormat="0" applyFont="0" applyFill="0" applyBorder="0" applyAlignment="0" applyProtection="0">
      <alignment horizontal="center" vertical="center" wrapText="1"/>
    </xf>
    <xf numFmtId="0" fontId="18" fillId="0" borderId="494">
      <alignment horizontal="left" vertical="center"/>
    </xf>
    <xf numFmtId="0" fontId="274" fillId="0" borderId="471" applyNumberFormat="0" applyFill="0" applyAlignment="0" applyProtection="0">
      <alignment vertical="center"/>
    </xf>
    <xf numFmtId="0" fontId="18" fillId="0" borderId="494">
      <alignment horizontal="left" vertical="center"/>
    </xf>
    <xf numFmtId="3" fontId="8" fillId="2" borderId="509" applyNumberFormat="0" applyFont="0" applyFill="0" applyBorder="0" applyAlignment="0" applyProtection="0">
      <alignment horizontal="center" vertical="center" wrapText="1"/>
    </xf>
    <xf numFmtId="3" fontId="8" fillId="2" borderId="473" applyNumberFormat="0" applyFont="0" applyFill="0" applyBorder="0" applyAlignment="0" applyProtection="0">
      <alignment horizontal="center" vertical="center" wrapText="1"/>
    </xf>
    <xf numFmtId="0" fontId="7" fillId="88" borderId="500" applyNumberFormat="0" applyFont="0" applyAlignment="0" applyProtection="0">
      <alignment vertical="center"/>
    </xf>
    <xf numFmtId="0" fontId="348" fillId="87" borderId="501" applyNumberFormat="0" applyAlignment="0" applyProtection="0"/>
    <xf numFmtId="0" fontId="348" fillId="87" borderId="461" applyNumberFormat="0" applyAlignment="0" applyProtection="0"/>
    <xf numFmtId="0" fontId="18" fillId="0" borderId="440">
      <alignment horizontal="left" vertical="center"/>
    </xf>
    <xf numFmtId="0" fontId="233" fillId="61" borderId="437" applyNumberFormat="0" applyAlignment="0" applyProtection="0"/>
    <xf numFmtId="0" fontId="240" fillId="61" borderId="484" applyNumberFormat="0" applyAlignment="0" applyProtection="0"/>
    <xf numFmtId="0" fontId="18" fillId="0" borderId="368">
      <alignment horizontal="left" vertical="center"/>
    </xf>
    <xf numFmtId="0" fontId="348" fillId="87" borderId="431" applyNumberFormat="0" applyAlignment="0" applyProtection="0"/>
    <xf numFmtId="0" fontId="18" fillId="0" borderId="390">
      <alignment horizontal="left" vertical="center"/>
    </xf>
    <xf numFmtId="0" fontId="18" fillId="0" borderId="390">
      <alignment horizontal="left" vertical="center"/>
    </xf>
    <xf numFmtId="0" fontId="18" fillId="0" borderId="390">
      <alignment horizontal="left" vertical="center"/>
    </xf>
    <xf numFmtId="0" fontId="18" fillId="0" borderId="390">
      <alignment horizontal="left" vertical="center"/>
    </xf>
    <xf numFmtId="0" fontId="329" fillId="87" borderId="365" applyNumberFormat="0" applyAlignment="0" applyProtection="0"/>
    <xf numFmtId="0" fontId="274" fillId="0" borderId="421" applyNumberFormat="0" applyFill="0" applyAlignment="0" applyProtection="0">
      <alignment vertical="center"/>
    </xf>
    <xf numFmtId="0" fontId="18" fillId="0" borderId="397">
      <alignment horizontal="left" vertical="center"/>
    </xf>
    <xf numFmtId="37" fontId="94" fillId="0" borderId="486" applyAlignment="0"/>
    <xf numFmtId="37" fontId="94" fillId="0" borderId="393" applyAlignment="0"/>
    <xf numFmtId="0" fontId="18" fillId="0" borderId="463">
      <alignment horizontal="left" vertical="center"/>
    </xf>
    <xf numFmtId="37" fontId="94" fillId="0" borderId="474" applyAlignment="0"/>
    <xf numFmtId="0" fontId="268" fillId="87" borderId="528" applyNumberFormat="0" applyAlignment="0" applyProtection="0">
      <alignment vertical="center"/>
    </xf>
    <xf numFmtId="3" fontId="8" fillId="2" borderId="404" applyNumberFormat="0" applyFont="0" applyFill="0" applyBorder="0" applyAlignment="0" applyProtection="0">
      <alignment horizontal="center" vertical="center" wrapText="1"/>
    </xf>
    <xf numFmtId="0" fontId="329" fillId="87" borderId="507" applyNumberFormat="0" applyAlignment="0" applyProtection="0"/>
    <xf numFmtId="0" fontId="275" fillId="72" borderId="381" applyNumberFormat="0" applyAlignment="0" applyProtection="0">
      <alignment vertical="center"/>
    </xf>
    <xf numFmtId="0" fontId="329" fillId="87" borderId="415" applyNumberFormat="0" applyAlignment="0" applyProtection="0"/>
    <xf numFmtId="0" fontId="233" fillId="61" borderId="499" applyNumberFormat="0" applyAlignment="0" applyProtection="0"/>
    <xf numFmtId="0" fontId="18" fillId="0" borderId="510">
      <alignment horizontal="left" vertical="center"/>
    </xf>
    <xf numFmtId="0" fontId="348" fillId="87" borderId="417" applyNumberFormat="0" applyAlignment="0" applyProtection="0"/>
    <xf numFmtId="0" fontId="18" fillId="0" borderId="405">
      <alignment horizontal="left" vertical="center"/>
    </xf>
    <xf numFmtId="37" fontId="94" fillId="0" borderId="400" applyAlignment="0"/>
    <xf numFmtId="0" fontId="274" fillId="0" borderId="505" applyNumberFormat="0" applyFill="0" applyAlignment="0" applyProtection="0">
      <alignment vertical="center"/>
    </xf>
    <xf numFmtId="0" fontId="348" fillId="87" borderId="374" applyNumberFormat="0" applyAlignment="0" applyProtection="0"/>
    <xf numFmtId="3" fontId="8" fillId="2" borderId="375" applyNumberFormat="0" applyFont="0" applyFill="0" applyBorder="0" applyAlignment="0" applyProtection="0">
      <alignment horizontal="center" vertical="center" wrapText="1"/>
    </xf>
    <xf numFmtId="245" fontId="18" fillId="0" borderId="368">
      <alignment horizontal="left" vertical="center"/>
    </xf>
    <xf numFmtId="0" fontId="18" fillId="0" borderId="475">
      <alignment horizontal="left" vertical="center"/>
    </xf>
    <xf numFmtId="0" fontId="268" fillId="87" borderId="365" applyNumberFormat="0" applyAlignment="0" applyProtection="0">
      <alignment vertical="center"/>
    </xf>
    <xf numFmtId="0" fontId="240" fillId="61" borderId="366" applyNumberFormat="0" applyAlignment="0" applyProtection="0"/>
    <xf numFmtId="245" fontId="18" fillId="0" borderId="463">
      <alignment horizontal="left" vertical="center"/>
    </xf>
    <xf numFmtId="0" fontId="274" fillId="0" borderId="442" applyNumberFormat="0" applyFill="0" applyAlignment="0" applyProtection="0">
      <alignment vertical="center"/>
    </xf>
    <xf numFmtId="0" fontId="348" fillId="87" borderId="366" applyNumberFormat="0" applyAlignment="0" applyProtection="0"/>
    <xf numFmtId="0" fontId="329" fillId="87" borderId="365" applyNumberFormat="0" applyAlignment="0" applyProtection="0"/>
    <xf numFmtId="37" fontId="94" fillId="0" borderId="364" applyAlignment="0"/>
    <xf numFmtId="0" fontId="281" fillId="87" borderId="366" applyNumberFormat="0" applyAlignment="0" applyProtection="0">
      <alignment vertical="center"/>
    </xf>
    <xf numFmtId="0" fontId="275" fillId="72" borderId="365" applyNumberFormat="0" applyAlignment="0" applyProtection="0">
      <alignment vertical="center"/>
    </xf>
    <xf numFmtId="0" fontId="274" fillId="0" borderId="362" applyNumberFormat="0" applyFill="0" applyAlignment="0" applyProtection="0">
      <alignment vertical="center"/>
    </xf>
    <xf numFmtId="0" fontId="268" fillId="87" borderId="365" applyNumberFormat="0" applyAlignment="0" applyProtection="0">
      <alignment vertical="center"/>
    </xf>
    <xf numFmtId="0" fontId="18" fillId="0" borderId="425">
      <alignment horizontal="left" vertical="center"/>
    </xf>
    <xf numFmtId="0" fontId="240" fillId="61" borderId="366" applyNumberFormat="0" applyAlignment="0" applyProtection="0"/>
    <xf numFmtId="0" fontId="233" fillId="61" borderId="365" applyNumberFormat="0" applyAlignment="0" applyProtection="0"/>
    <xf numFmtId="0" fontId="7" fillId="52" borderId="402" applyNumberFormat="0" applyFont="0" applyAlignment="0" applyProtection="0"/>
    <xf numFmtId="0" fontId="281" fillId="87" borderId="529" applyNumberFormat="0" applyAlignment="0" applyProtection="0">
      <alignment vertical="center"/>
    </xf>
    <xf numFmtId="0" fontId="268" fillId="87" borderId="372" applyNumberFormat="0" applyAlignment="0" applyProtection="0">
      <alignment vertical="center"/>
    </xf>
    <xf numFmtId="0" fontId="233" fillId="61" borderId="394" applyNumberFormat="0" applyAlignment="0" applyProtection="0"/>
    <xf numFmtId="0" fontId="94" fillId="0" borderId="470">
      <alignment vertical="justify" wrapText="1"/>
    </xf>
    <xf numFmtId="0" fontId="18" fillId="0" borderId="463">
      <alignment horizontal="left" vertical="center"/>
    </xf>
    <xf numFmtId="0" fontId="18" fillId="0" borderId="457">
      <alignment horizontal="left" vertical="center"/>
    </xf>
    <xf numFmtId="3" fontId="8" fillId="2" borderId="418" applyNumberFormat="0" applyFont="0" applyFill="0" applyBorder="0" applyAlignment="0" applyProtection="0">
      <alignment horizontal="center" vertical="center" wrapText="1"/>
    </xf>
    <xf numFmtId="37" fontId="94" fillId="0" borderId="414" applyAlignment="0"/>
    <xf numFmtId="0" fontId="281" fillId="87" borderId="467" applyNumberFormat="0" applyAlignment="0" applyProtection="0">
      <alignment vertical="center"/>
    </xf>
    <xf numFmtId="0" fontId="240" fillId="61" borderId="479" applyNumberFormat="0" applyAlignment="0" applyProtection="0"/>
    <xf numFmtId="245" fontId="18" fillId="0" borderId="397">
      <alignment horizontal="left" vertical="center"/>
    </xf>
    <xf numFmtId="245" fontId="18" fillId="0" borderId="440">
      <alignment horizontal="left" vertical="center"/>
    </xf>
    <xf numFmtId="0" fontId="348" fillId="87" borderId="492" applyNumberFormat="0" applyAlignment="0" applyProtection="0"/>
    <xf numFmtId="0" fontId="329" fillId="87" borderId="372" applyNumberFormat="0" applyAlignment="0" applyProtection="0"/>
    <xf numFmtId="3" fontId="8" fillId="2" borderId="523" applyNumberFormat="0" applyFont="0" applyFill="0" applyBorder="0" applyAlignment="0" applyProtection="0">
      <alignment horizontal="center" vertical="center" wrapText="1"/>
    </xf>
    <xf numFmtId="0" fontId="240" fillId="61" borderId="455" applyNumberFormat="0" applyAlignment="0" applyProtection="0"/>
    <xf numFmtId="0" fontId="240" fillId="61" borderId="479" applyNumberFormat="0" applyAlignment="0" applyProtection="0"/>
    <xf numFmtId="0" fontId="7" fillId="52" borderId="500" applyNumberFormat="0" applyFont="0" applyAlignment="0" applyProtection="0"/>
    <xf numFmtId="0" fontId="18" fillId="0" borderId="449">
      <alignment horizontal="left" vertical="center"/>
    </xf>
    <xf numFmtId="245" fontId="18" fillId="0" borderId="397">
      <alignment horizontal="left" vertical="center"/>
    </xf>
    <xf numFmtId="245" fontId="18" fillId="0" borderId="390">
      <alignment horizontal="left" vertical="center"/>
    </xf>
    <xf numFmtId="3" fontId="8" fillId="2" borderId="493" applyNumberFormat="0" applyFont="0" applyFill="0" applyBorder="0" applyAlignment="0" applyProtection="0">
      <alignment horizontal="center" vertical="center" wrapText="1"/>
    </xf>
    <xf numFmtId="0" fontId="274" fillId="0" borderId="427" applyNumberFormat="0" applyFill="0" applyAlignment="0" applyProtection="0">
      <alignment vertical="center"/>
    </xf>
    <xf numFmtId="0" fontId="240" fillId="61" borderId="501" applyNumberFormat="0" applyAlignment="0" applyProtection="0"/>
    <xf numFmtId="0" fontId="18" fillId="0" borderId="524">
      <alignment horizontal="left" vertical="center"/>
    </xf>
    <xf numFmtId="0" fontId="240" fillId="61" borderId="529" applyNumberFormat="0" applyAlignment="0" applyProtection="0"/>
    <xf numFmtId="0" fontId="18" fillId="0" borderId="463">
      <alignment horizontal="left" vertical="center"/>
    </xf>
    <xf numFmtId="3" fontId="8" fillId="2" borderId="424" applyNumberFormat="0" applyFont="0" applyFill="0" applyBorder="0" applyAlignment="0" applyProtection="0">
      <alignment horizontal="center" vertical="center" wrapText="1"/>
    </xf>
    <xf numFmtId="0" fontId="268" fillId="87" borderId="454" applyNumberFormat="0" applyAlignment="0" applyProtection="0">
      <alignment vertical="center"/>
    </xf>
    <xf numFmtId="3" fontId="8" fillId="2" borderId="432" applyNumberFormat="0" applyFont="0" applyFill="0" applyBorder="0" applyAlignment="0" applyProtection="0">
      <alignment horizontal="center" vertical="center" wrapText="1"/>
    </xf>
    <xf numFmtId="0" fontId="240" fillId="61" borderId="461" applyNumberFormat="0" applyAlignment="0" applyProtection="0"/>
    <xf numFmtId="3" fontId="8" fillId="2" borderId="462" applyNumberFormat="0" applyFont="0" applyFill="0" applyBorder="0" applyAlignment="0" applyProtection="0">
      <alignment horizontal="center" vertical="center" wrapText="1"/>
    </xf>
    <xf numFmtId="0" fontId="240" fillId="61" borderId="395" applyNumberFormat="0" applyAlignment="0" applyProtection="0"/>
    <xf numFmtId="0" fontId="240" fillId="61" borderId="431" applyNumberFormat="0" applyAlignment="0" applyProtection="0"/>
    <xf numFmtId="0" fontId="18" fillId="0" borderId="457">
      <alignment horizontal="left" vertical="center"/>
    </xf>
    <xf numFmtId="0" fontId="94" fillId="0" borderId="412">
      <alignment vertical="justify" wrapText="1"/>
    </xf>
    <xf numFmtId="37" fontId="94" fillId="0" borderId="444" applyAlignment="0"/>
    <xf numFmtId="0" fontId="274" fillId="0" borderId="465" applyNumberFormat="0" applyFill="0" applyAlignment="0" applyProtection="0">
      <alignment vertical="center"/>
    </xf>
    <xf numFmtId="0" fontId="275" fillId="72" borderId="507" applyNumberFormat="0" applyAlignment="0" applyProtection="0">
      <alignment vertical="center"/>
    </xf>
    <xf numFmtId="0" fontId="18" fillId="0" borderId="390">
      <alignment horizontal="left" vertical="center"/>
    </xf>
    <xf numFmtId="37" fontId="94" fillId="0" borderId="414" applyAlignment="0"/>
    <xf numFmtId="0" fontId="18" fillId="0" borderId="531">
      <alignment horizontal="left" vertical="center"/>
    </xf>
    <xf numFmtId="0" fontId="348" fillId="87" borderId="467" applyNumberFormat="0" applyAlignment="0" applyProtection="0"/>
    <xf numFmtId="0" fontId="281" fillId="87" borderId="438" applyNumberFormat="0" applyAlignment="0" applyProtection="0">
      <alignment vertical="center"/>
    </xf>
    <xf numFmtId="3" fontId="8" fillId="2" borderId="439" applyNumberFormat="0" applyFont="0" applyFill="0" applyBorder="0" applyAlignment="0" applyProtection="0">
      <alignment horizontal="center" vertical="center" wrapText="1"/>
    </xf>
    <xf numFmtId="0" fontId="281" fillId="87" borderId="529" applyNumberFormat="0" applyAlignment="0" applyProtection="0">
      <alignment vertical="center"/>
    </xf>
    <xf numFmtId="0" fontId="7" fillId="52" borderId="446" applyNumberFormat="0" applyFont="0" applyAlignment="0" applyProtection="0"/>
    <xf numFmtId="0" fontId="18" fillId="0" borderId="376">
      <alignment horizontal="left" vertical="center"/>
    </xf>
    <xf numFmtId="3" fontId="8" fillId="2" borderId="396" applyNumberFormat="0" applyFont="0" applyFill="0" applyBorder="0" applyAlignment="0" applyProtection="0">
      <alignment horizontal="center" vertical="center" wrapText="1"/>
    </xf>
    <xf numFmtId="9" fontId="5" fillId="0" borderId="0" applyFont="0" applyFill="0" applyBorder="0" applyAlignment="0" applyProtection="0">
      <alignment vertical="center"/>
    </xf>
    <xf numFmtId="0" fontId="18" fillId="0" borderId="397">
      <alignment horizontal="left" vertical="center"/>
    </xf>
    <xf numFmtId="0" fontId="233" fillId="61" borderId="491" applyNumberFormat="0" applyAlignment="0" applyProtection="0"/>
    <xf numFmtId="0" fontId="18" fillId="0" borderId="487">
      <alignment horizontal="left" vertical="center"/>
    </xf>
    <xf numFmtId="9" fontId="5" fillId="0" borderId="0" applyFont="0" applyFill="0" applyBorder="0" applyAlignment="0" applyProtection="0">
      <alignment vertical="center"/>
    </xf>
    <xf numFmtId="0" fontId="268" fillId="87" borderId="415" applyNumberFormat="0" applyAlignment="0" applyProtection="0">
      <alignment vertical="center"/>
    </xf>
    <xf numFmtId="0" fontId="7" fillId="88" borderId="416" applyNumberFormat="0" applyFont="0" applyAlignment="0" applyProtection="0">
      <alignment vertical="center"/>
    </xf>
    <xf numFmtId="0" fontId="18" fillId="0" borderId="440">
      <alignment horizontal="left" vertical="center"/>
    </xf>
    <xf numFmtId="37" fontId="94" fillId="0" borderId="436" applyAlignment="0"/>
    <xf numFmtId="3" fontId="8" fillId="2" borderId="468" applyNumberFormat="0" applyFont="0" applyFill="0" applyBorder="0" applyAlignment="0" applyProtection="0">
      <alignment horizontal="center" vertical="center" wrapText="1"/>
    </xf>
    <xf numFmtId="37" fontId="94" fillId="0" borderId="460" applyAlignment="0"/>
    <xf numFmtId="0" fontId="18" fillId="0" borderId="503">
      <alignment horizontal="left" vertical="center"/>
    </xf>
    <xf numFmtId="0" fontId="94" fillId="0" borderId="476">
      <alignment vertical="justify" wrapText="1"/>
    </xf>
    <xf numFmtId="37" fontId="94" fillId="0" borderId="453" applyAlignment="0"/>
    <xf numFmtId="0" fontId="18" fillId="0" borderId="531">
      <alignment horizontal="left" vertical="center"/>
    </xf>
    <xf numFmtId="0" fontId="18" fillId="0" borderId="384">
      <alignment horizontal="left" vertical="center"/>
    </xf>
    <xf numFmtId="0" fontId="233" fillId="61" borderId="515" applyNumberFormat="0" applyAlignment="0" applyProtection="0"/>
    <xf numFmtId="0" fontId="275" fillId="72" borderId="415" applyNumberFormat="0" applyAlignment="0" applyProtection="0">
      <alignment vertical="center"/>
    </xf>
    <xf numFmtId="0" fontId="18" fillId="0" borderId="487">
      <alignment horizontal="left" vertical="center"/>
    </xf>
    <xf numFmtId="0" fontId="240" fillId="61" borderId="529" applyNumberFormat="0" applyAlignment="0" applyProtection="0"/>
    <xf numFmtId="0" fontId="233" fillId="61" borderId="401" applyNumberFormat="0" applyAlignment="0" applyProtection="0"/>
    <xf numFmtId="9" fontId="5" fillId="0" borderId="0" applyFont="0" applyFill="0" applyBorder="0" applyAlignment="0" applyProtection="0">
      <alignment vertical="center"/>
    </xf>
    <xf numFmtId="0" fontId="240" fillId="61" borderId="395" applyNumberFormat="0" applyAlignment="0" applyProtection="0"/>
    <xf numFmtId="0" fontId="302" fillId="88" borderId="500" applyNumberFormat="0" applyFont="0" applyAlignment="0" applyProtection="0"/>
    <xf numFmtId="0" fontId="348" fillId="87" borderId="417" applyNumberFormat="0" applyAlignment="0" applyProtection="0"/>
    <xf numFmtId="0" fontId="233" fillId="61" borderId="528" applyNumberFormat="0" applyAlignment="0" applyProtection="0"/>
    <xf numFmtId="0" fontId="18" fillId="0" borderId="384">
      <alignment horizontal="left" vertical="center"/>
    </xf>
    <xf numFmtId="0" fontId="18" fillId="0" borderId="384">
      <alignment horizontal="left" vertical="center"/>
    </xf>
    <xf numFmtId="0" fontId="18" fillId="0" borderId="384">
      <alignment horizontal="left" vertical="center"/>
    </xf>
    <xf numFmtId="0" fontId="18" fillId="0" borderId="384">
      <alignment horizontal="left" vertical="center"/>
    </xf>
    <xf numFmtId="0" fontId="329" fillId="87" borderId="454" applyNumberFormat="0" applyAlignment="0" applyProtection="0"/>
    <xf numFmtId="0" fontId="268" fillId="87" borderId="437" applyNumberFormat="0" applyAlignment="0" applyProtection="0">
      <alignment vertical="center"/>
    </xf>
    <xf numFmtId="0" fontId="348" fillId="87" borderId="484" applyNumberFormat="0" applyAlignment="0" applyProtection="0"/>
    <xf numFmtId="0" fontId="18" fillId="0" borderId="503">
      <alignment horizontal="left" vertical="center"/>
    </xf>
    <xf numFmtId="0" fontId="240" fillId="61" borderId="508" applyNumberFormat="0" applyAlignment="0" applyProtection="0"/>
    <xf numFmtId="0" fontId="7" fillId="52" borderId="416" applyNumberFormat="0" applyFont="0" applyAlignment="0" applyProtection="0"/>
    <xf numFmtId="0" fontId="18" fillId="0" borderId="449">
      <alignment horizontal="left" vertical="center"/>
    </xf>
    <xf numFmtId="0" fontId="329" fillId="87" borderId="430" applyNumberFormat="0" applyAlignment="0" applyProtection="0"/>
    <xf numFmtId="0" fontId="348" fillId="87" borderId="516" applyNumberFormat="0" applyAlignment="0" applyProtection="0"/>
    <xf numFmtId="3" fontId="8" fillId="2" borderId="530" applyNumberFormat="0" applyFont="0" applyFill="0" applyBorder="0" applyAlignment="0" applyProtection="0">
      <alignment horizontal="center" vertical="center" wrapText="1"/>
    </xf>
    <xf numFmtId="37" fontId="94" fillId="0" borderId="460" applyAlignment="0"/>
    <xf numFmtId="0" fontId="18" fillId="0" borderId="440">
      <alignment horizontal="left" vertical="center"/>
    </xf>
    <xf numFmtId="3" fontId="8" fillId="2" borderId="424" applyNumberFormat="0" applyFont="0" applyFill="0" applyBorder="0" applyAlignment="0" applyProtection="0">
      <alignment horizontal="center" vertical="center" wrapText="1"/>
    </xf>
    <xf numFmtId="0" fontId="240" fillId="61" borderId="409" applyNumberFormat="0" applyAlignment="0" applyProtection="0"/>
    <xf numFmtId="0" fontId="18" fillId="0" borderId="494">
      <alignment horizontal="left" vertical="center"/>
    </xf>
    <xf numFmtId="37" fontId="94" fillId="0" borderId="514" applyAlignment="0"/>
    <xf numFmtId="0" fontId="268" fillId="87" borderId="507" applyNumberFormat="0" applyAlignment="0" applyProtection="0">
      <alignment vertical="center"/>
    </xf>
    <xf numFmtId="245" fontId="18" fillId="0" borderId="440">
      <alignment horizontal="left" vertical="center"/>
    </xf>
    <xf numFmtId="0" fontId="329" fillId="87" borderId="401" applyNumberFormat="0" applyAlignment="0" applyProtection="0"/>
    <xf numFmtId="245" fontId="18" fillId="0" borderId="494">
      <alignment horizontal="left" vertical="center"/>
    </xf>
    <xf numFmtId="0" fontId="240" fillId="61" borderId="431" applyNumberFormat="0" applyAlignment="0" applyProtection="0"/>
    <xf numFmtId="0" fontId="281" fillId="87" borderId="508" applyNumberFormat="0" applyAlignment="0" applyProtection="0">
      <alignment vertical="center"/>
    </xf>
    <xf numFmtId="0" fontId="18" fillId="0" borderId="475">
      <alignment horizontal="left" vertical="center"/>
    </xf>
    <xf numFmtId="0" fontId="233" fillId="61" borderId="437" applyNumberFormat="0" applyAlignment="0" applyProtection="0"/>
    <xf numFmtId="0" fontId="275" fillId="72" borderId="394" applyNumberFormat="0" applyAlignment="0" applyProtection="0">
      <alignment vertical="center"/>
    </xf>
    <xf numFmtId="0" fontId="240" fillId="61" borderId="467" applyNumberFormat="0" applyAlignment="0" applyProtection="0"/>
    <xf numFmtId="37" fontId="94" fillId="0" borderId="460" applyAlignment="0"/>
    <xf numFmtId="9" fontId="5" fillId="0" borderId="0" applyFont="0" applyFill="0" applyBorder="0" applyAlignment="0" applyProtection="0">
      <alignment vertical="center"/>
    </xf>
    <xf numFmtId="0" fontId="18" fillId="0" borderId="457">
      <alignment horizontal="left" vertical="center"/>
    </xf>
    <xf numFmtId="0" fontId="281" fillId="87" borderId="455" applyNumberFormat="0" applyAlignment="0" applyProtection="0">
      <alignment vertical="center"/>
    </xf>
    <xf numFmtId="0" fontId="329" fillId="87" borderId="491" applyNumberFormat="0" applyAlignment="0" applyProtection="0"/>
    <xf numFmtId="0" fontId="18" fillId="0" borderId="469">
      <alignment horizontal="left"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8" fillId="0" borderId="531">
      <alignment horizontal="left" vertical="center"/>
    </xf>
    <xf numFmtId="37" fontId="94" fillId="0" borderId="466" applyAlignment="0"/>
    <xf numFmtId="0" fontId="268" fillId="87" borderId="528" applyNumberFormat="0" applyAlignment="0" applyProtection="0">
      <alignment vertical="center"/>
    </xf>
    <xf numFmtId="0" fontId="281" fillId="87" borderId="529" applyNumberFormat="0" applyAlignment="0" applyProtection="0">
      <alignment vertical="center"/>
    </xf>
    <xf numFmtId="37" fontId="94" fillId="0" borderId="444" applyAlignment="0"/>
    <xf numFmtId="0" fontId="274" fillId="0" borderId="477" applyNumberFormat="0" applyFill="0" applyAlignment="0" applyProtection="0">
      <alignment vertical="center"/>
    </xf>
    <xf numFmtId="0" fontId="18" fillId="0" borderId="440">
      <alignment horizontal="left" vertical="center"/>
    </xf>
    <xf numFmtId="3" fontId="8" fillId="2" borderId="502" applyNumberFormat="0" applyFont="0" applyFill="0" applyBorder="0" applyAlignment="0" applyProtection="0">
      <alignment horizontal="center" vertical="center" wrapText="1"/>
    </xf>
    <xf numFmtId="0" fontId="18" fillId="0" borderId="463">
      <alignment horizontal="left" vertical="center"/>
    </xf>
    <xf numFmtId="9" fontId="5" fillId="0" borderId="0" applyFont="0" applyFill="0" applyBorder="0" applyAlignment="0" applyProtection="0">
      <alignment vertical="center"/>
    </xf>
    <xf numFmtId="3" fontId="8" fillId="2" borderId="509" applyNumberFormat="0" applyFont="0" applyFill="0" applyBorder="0" applyAlignment="0" applyProtection="0">
      <alignment horizontal="center" vertical="center" wrapText="1"/>
    </xf>
    <xf numFmtId="0" fontId="281" fillId="87" borderId="447" applyNumberFormat="0" applyAlignment="0" applyProtection="0">
      <alignment vertical="center"/>
    </xf>
    <xf numFmtId="0" fontId="18" fillId="0" borderId="510">
      <alignment horizontal="left" vertical="center"/>
    </xf>
    <xf numFmtId="9" fontId="5" fillId="0" borderId="0" applyFont="0" applyFill="0" applyBorder="0" applyAlignment="0" applyProtection="0">
      <alignment vertical="center"/>
    </xf>
    <xf numFmtId="0" fontId="268" fillId="87" borderId="394" applyNumberFormat="0" applyAlignment="0" applyProtection="0">
      <alignment vertical="center"/>
    </xf>
    <xf numFmtId="0" fontId="274" fillId="0" borderId="392" applyNumberFormat="0" applyFill="0" applyAlignment="0" applyProtection="0">
      <alignment vertical="center"/>
    </xf>
    <xf numFmtId="37" fontId="94" fillId="0" borderId="393" applyAlignment="0"/>
    <xf numFmtId="37" fontId="94" fillId="0" borderId="422" applyAlignment="0"/>
    <xf numFmtId="9" fontId="5" fillId="0" borderId="0" applyFont="0" applyFill="0" applyBorder="0" applyAlignment="0" applyProtection="0">
      <alignment vertical="center"/>
    </xf>
    <xf numFmtId="0" fontId="274" fillId="0" borderId="399" applyNumberFormat="0" applyFill="0" applyAlignment="0" applyProtection="0">
      <alignment vertical="center"/>
    </xf>
    <xf numFmtId="0" fontId="281" fillId="87" borderId="388" applyNumberFormat="0" applyAlignment="0" applyProtection="0">
      <alignment vertical="center"/>
    </xf>
    <xf numFmtId="0" fontId="275" fillId="72" borderId="445" applyNumberFormat="0" applyAlignment="0" applyProtection="0">
      <alignment vertical="center"/>
    </xf>
    <xf numFmtId="0" fontId="268" fillId="87" borderId="430" applyNumberFormat="0" applyAlignment="0" applyProtection="0">
      <alignment vertical="center"/>
    </xf>
    <xf numFmtId="37" fontId="94" fillId="0" borderId="506" applyAlignment="0"/>
    <xf numFmtId="3" fontId="8" fillId="2" borderId="410" applyNumberFormat="0" applyFont="0" applyFill="0" applyBorder="0" applyAlignment="0" applyProtection="0">
      <alignment horizontal="center" vertical="center" wrapText="1"/>
    </xf>
    <xf numFmtId="0" fontId="240" fillId="61" borderId="455" applyNumberFormat="0" applyAlignment="0" applyProtection="0"/>
    <xf numFmtId="0" fontId="275" fillId="72" borderId="528" applyNumberFormat="0" applyAlignment="0" applyProtection="0">
      <alignment vertical="center"/>
    </xf>
    <xf numFmtId="0" fontId="18" fillId="0" borderId="524">
      <alignment horizontal="left" vertical="center"/>
    </xf>
    <xf numFmtId="0" fontId="18" fillId="0" borderId="481">
      <alignment horizontal="left" vertical="center"/>
    </xf>
    <xf numFmtId="0" fontId="348" fillId="87" borderId="395" applyNumberFormat="0" applyAlignment="0" applyProtection="0"/>
    <xf numFmtId="0" fontId="18" fillId="0" borderId="419">
      <alignment horizontal="left" vertical="center"/>
    </xf>
    <xf numFmtId="0" fontId="18" fillId="0" borderId="457">
      <alignment horizontal="left" vertical="center"/>
    </xf>
    <xf numFmtId="0" fontId="268" fillId="87" borderId="491" applyNumberFormat="0" applyAlignment="0" applyProtection="0">
      <alignment vertical="center"/>
    </xf>
    <xf numFmtId="0" fontId="18" fillId="0" borderId="425">
      <alignment horizontal="left" vertical="center"/>
    </xf>
    <xf numFmtId="0" fontId="233" fillId="61" borderId="454" applyNumberFormat="0" applyAlignment="0" applyProtection="0"/>
    <xf numFmtId="245" fontId="18" fillId="0" borderId="411">
      <alignment horizontal="left" vertical="center"/>
    </xf>
    <xf numFmtId="0" fontId="329" fillId="87" borderId="515" applyNumberFormat="0" applyAlignment="0" applyProtection="0"/>
    <xf numFmtId="0" fontId="274" fillId="0" borderId="442" applyNumberFormat="0" applyFill="0" applyAlignment="0" applyProtection="0">
      <alignment vertical="center"/>
    </xf>
    <xf numFmtId="0" fontId="302" fillId="88" borderId="402" applyNumberFormat="0" applyFont="0" applyAlignment="0" applyProtection="0"/>
    <xf numFmtId="0" fontId="302" fillId="88" borderId="500" applyNumberFormat="0" applyFont="0" applyAlignment="0" applyProtection="0"/>
    <xf numFmtId="0" fontId="274" fillId="0" borderId="407" applyNumberFormat="0" applyFill="0" applyAlignment="0" applyProtection="0">
      <alignment vertical="center"/>
    </xf>
    <xf numFmtId="3" fontId="8" fillId="2" borderId="480" applyNumberFormat="0" applyFont="0" applyFill="0" applyBorder="0" applyAlignment="0" applyProtection="0">
      <alignment horizontal="center" vertical="center" wrapText="1"/>
    </xf>
    <xf numFmtId="3" fontId="8" fillId="2" borderId="485" applyNumberFormat="0" applyFont="0" applyFill="0" applyBorder="0" applyAlignment="0" applyProtection="0">
      <alignment horizontal="center" vertical="center" wrapText="1"/>
    </xf>
    <xf numFmtId="0" fontId="302" fillId="88" borderId="500" applyNumberFormat="0" applyFont="0" applyAlignment="0" applyProtection="0"/>
    <xf numFmtId="0" fontId="18" fillId="0" borderId="433">
      <alignment horizontal="left" vertical="center"/>
    </xf>
    <xf numFmtId="0" fontId="274" fillId="0" borderId="465" applyNumberFormat="0" applyFill="0" applyAlignment="0" applyProtection="0">
      <alignment vertical="center"/>
    </xf>
    <xf numFmtId="0" fontId="18" fillId="0" borderId="494">
      <alignment horizontal="left" vertical="center"/>
    </xf>
    <xf numFmtId="245" fontId="18" fillId="0" borderId="440">
      <alignment horizontal="left" vertical="center"/>
    </xf>
    <xf numFmtId="0" fontId="275" fillId="72" borderId="365" applyNumberFormat="0" applyAlignment="0" applyProtection="0">
      <alignment vertical="center"/>
    </xf>
    <xf numFmtId="0" fontId="18" fillId="0" borderId="494">
      <alignment horizontal="left" vertical="center"/>
    </xf>
    <xf numFmtId="0" fontId="18" fillId="0" borderId="440">
      <alignment horizontal="left" vertical="center"/>
    </xf>
    <xf numFmtId="0" fontId="281" fillId="87" borderId="366" applyNumberFormat="0" applyAlignment="0" applyProtection="0">
      <alignment vertical="center"/>
    </xf>
    <xf numFmtId="0" fontId="348" fillId="87" borderId="409" applyNumberFormat="0" applyAlignment="0" applyProtection="0"/>
    <xf numFmtId="3" fontId="8" fillId="2" borderId="473" applyNumberFormat="0" applyFont="0" applyFill="0" applyBorder="0" applyAlignment="0" applyProtection="0">
      <alignment horizontal="center" vertical="center" wrapText="1"/>
    </xf>
    <xf numFmtId="0" fontId="18" fillId="0" borderId="487">
      <alignment horizontal="left" vertical="center"/>
    </xf>
    <xf numFmtId="0" fontId="281" fillId="87" borderId="501" applyNumberFormat="0" applyAlignment="0" applyProtection="0">
      <alignment vertical="center"/>
    </xf>
    <xf numFmtId="0" fontId="274" fillId="0" borderId="483" applyNumberFormat="0" applyFill="0" applyAlignment="0" applyProtection="0">
      <alignment vertical="center"/>
    </xf>
    <xf numFmtId="0" fontId="348" fillId="87" borderId="508" applyNumberFormat="0" applyAlignment="0" applyProtection="0"/>
    <xf numFmtId="9" fontId="5" fillId="0" borderId="0" applyFont="0" applyFill="0" applyBorder="0" applyAlignment="0" applyProtection="0">
      <alignment vertical="center"/>
    </xf>
    <xf numFmtId="0" fontId="18" fillId="0" borderId="440">
      <alignment horizontal="left" vertical="center"/>
    </xf>
    <xf numFmtId="0" fontId="18" fillId="0" borderId="449">
      <alignment horizontal="left" vertical="center"/>
    </xf>
    <xf numFmtId="3" fontId="8" fillId="2" borderId="462" applyNumberFormat="0" applyFont="0" applyFill="0" applyBorder="0" applyAlignment="0" applyProtection="0">
      <alignment horizontal="center" vertical="center" wrapText="1"/>
    </xf>
    <xf numFmtId="0" fontId="268" fillId="87" borderId="491" applyNumberFormat="0" applyAlignment="0" applyProtection="0">
      <alignment vertical="center"/>
    </xf>
    <xf numFmtId="0" fontId="18" fillId="0" borderId="503">
      <alignment horizontal="left" vertical="center"/>
    </xf>
    <xf numFmtId="0" fontId="18" fillId="0" borderId="368">
      <alignment horizontal="left" vertical="center"/>
    </xf>
    <xf numFmtId="0" fontId="18" fillId="0" borderId="368">
      <alignment horizontal="left" vertical="center"/>
    </xf>
    <xf numFmtId="0" fontId="18" fillId="0" borderId="368">
      <alignment horizontal="left" vertical="center"/>
    </xf>
    <xf numFmtId="0" fontId="18" fillId="0" borderId="368">
      <alignment horizontal="left" vertical="center"/>
    </xf>
    <xf numFmtId="0" fontId="18" fillId="0" borderId="368">
      <alignment horizontal="left" vertical="center"/>
    </xf>
    <xf numFmtId="0" fontId="18" fillId="0" borderId="368">
      <alignment horizontal="left" vertical="center"/>
    </xf>
    <xf numFmtId="0" fontId="18" fillId="0" borderId="368">
      <alignment horizontal="left" vertical="center"/>
    </xf>
    <xf numFmtId="0" fontId="94" fillId="0" borderId="369">
      <alignment vertical="justify" wrapText="1"/>
    </xf>
    <xf numFmtId="0" fontId="233" fillId="61" borderId="372" applyNumberFormat="0" applyAlignment="0" applyProtection="0"/>
    <xf numFmtId="0" fontId="240" fillId="61" borderId="374" applyNumberFormat="0" applyAlignment="0" applyProtection="0"/>
    <xf numFmtId="0" fontId="7" fillId="52" borderId="373" applyNumberFormat="0" applyFont="0" applyAlignment="0" applyProtection="0"/>
    <xf numFmtId="0" fontId="348" fillId="87" borderId="501" applyNumberFormat="0" applyAlignment="0" applyProtection="0"/>
    <xf numFmtId="0" fontId="268" fillId="87" borderId="372" applyNumberFormat="0" applyAlignment="0" applyProtection="0">
      <alignment vertical="center"/>
    </xf>
    <xf numFmtId="0" fontId="7" fillId="88" borderId="373" applyNumberFormat="0" applyFont="0" applyAlignment="0" applyProtection="0">
      <alignment vertical="center"/>
    </xf>
    <xf numFmtId="0" fontId="18" fillId="0" borderId="384">
      <alignment horizontal="left" vertical="center"/>
    </xf>
    <xf numFmtId="0" fontId="18" fillId="0" borderId="440">
      <alignment horizontal="left" vertical="center"/>
    </xf>
    <xf numFmtId="9" fontId="5" fillId="0" borderId="0" applyFont="0" applyFill="0" applyBorder="0" applyAlignment="0" applyProtection="0">
      <alignment vertical="center"/>
    </xf>
    <xf numFmtId="3" fontId="8" fillId="2" borderId="530" applyNumberFormat="0" applyFont="0" applyFill="0" applyBorder="0" applyAlignment="0" applyProtection="0">
      <alignment horizontal="center" vertical="center" wrapText="1"/>
    </xf>
    <xf numFmtId="0" fontId="18" fillId="0" borderId="487">
      <alignment horizontal="left" vertical="center"/>
    </xf>
    <xf numFmtId="0" fontId="268" fillId="87" borderId="381" applyNumberFormat="0" applyAlignment="0" applyProtection="0">
      <alignment vertical="center"/>
    </xf>
    <xf numFmtId="0" fontId="348" fillId="87" borderId="472" applyNumberFormat="0" applyAlignment="0" applyProtection="0"/>
    <xf numFmtId="3" fontId="8" fillId="2" borderId="389" applyNumberFormat="0" applyFont="0" applyFill="0" applyBorder="0" applyAlignment="0" applyProtection="0">
      <alignment horizontal="center" vertical="center" wrapText="1"/>
    </xf>
    <xf numFmtId="0" fontId="18" fillId="0" borderId="411">
      <alignment horizontal="left" vertical="center"/>
    </xf>
    <xf numFmtId="9" fontId="5" fillId="0" borderId="0" applyFont="0" applyFill="0" applyBorder="0" applyAlignment="0" applyProtection="0">
      <alignment vertical="center"/>
    </xf>
    <xf numFmtId="3" fontId="8" fillId="2" borderId="389" applyNumberFormat="0" applyFont="0" applyFill="0" applyBorder="0" applyAlignment="0" applyProtection="0">
      <alignment horizontal="center" vertical="center" wrapText="1"/>
    </xf>
    <xf numFmtId="0" fontId="18" fillId="0" borderId="510">
      <alignment horizontal="left" vertical="center"/>
    </xf>
    <xf numFmtId="0" fontId="281" fillId="87" borderId="484" applyNumberFormat="0" applyAlignment="0" applyProtection="0">
      <alignment vertical="center"/>
    </xf>
    <xf numFmtId="3" fontId="8" fillId="2" borderId="439" applyNumberFormat="0" applyFont="0" applyFill="0" applyBorder="0" applyAlignment="0" applyProtection="0">
      <alignment horizontal="center" vertical="center" wrapText="1"/>
    </xf>
    <xf numFmtId="0" fontId="18" fillId="0" borderId="524">
      <alignment horizontal="left" vertical="center"/>
    </xf>
    <xf numFmtId="0" fontId="348" fillId="87" borderId="395" applyNumberFormat="0" applyAlignment="0" applyProtection="0"/>
    <xf numFmtId="0" fontId="348" fillId="87" borderId="479" applyNumberFormat="0" applyAlignment="0" applyProtection="0"/>
    <xf numFmtId="37" fontId="94" fillId="0" borderId="429" applyAlignment="0"/>
    <xf numFmtId="37" fontId="94" fillId="0" borderId="490" applyAlignment="0"/>
    <xf numFmtId="245" fontId="18" fillId="0" borderId="531">
      <alignment horizontal="left" vertical="center"/>
    </xf>
    <xf numFmtId="0" fontId="329" fillId="87" borderId="437" applyNumberFormat="0" applyAlignment="0" applyProtection="0"/>
    <xf numFmtId="0" fontId="18" fillId="0" borderId="469">
      <alignment horizontal="left" vertical="center"/>
    </xf>
    <xf numFmtId="0" fontId="329" fillId="87" borderId="394" applyNumberFormat="0" applyAlignment="0" applyProtection="0"/>
    <xf numFmtId="3" fontId="8" fillId="2" borderId="485" applyNumberFormat="0" applyFont="0" applyFill="0" applyBorder="0" applyAlignment="0" applyProtection="0">
      <alignment horizontal="center" vertical="center" wrapText="1"/>
    </xf>
    <xf numFmtId="0" fontId="18" fillId="0" borderId="524">
      <alignment horizontal="left" vertical="center"/>
    </xf>
    <xf numFmtId="0" fontId="18" fillId="0" borderId="419">
      <alignment horizontal="left" vertical="center"/>
    </xf>
    <xf numFmtId="0" fontId="18" fillId="0" borderId="419">
      <alignment horizontal="left" vertical="center"/>
    </xf>
    <xf numFmtId="37" fontId="94" fillId="0" borderId="478" applyAlignment="0"/>
    <xf numFmtId="0" fontId="329" fillId="87" borderId="515" applyNumberFormat="0" applyAlignment="0" applyProtection="0"/>
    <xf numFmtId="0" fontId="233" fillId="61" borderId="491" applyNumberFormat="0" applyAlignment="0" applyProtection="0"/>
    <xf numFmtId="0" fontId="329" fillId="87" borderId="381" applyNumberFormat="0" applyAlignment="0" applyProtection="0"/>
    <xf numFmtId="0" fontId="348" fillId="87" borderId="508" applyNumberFormat="0" applyAlignment="0" applyProtection="0"/>
    <xf numFmtId="37" fontId="94" fillId="0" borderId="498" applyAlignment="0"/>
    <xf numFmtId="0" fontId="18" fillId="0" borderId="384">
      <alignment horizontal="left" vertical="center"/>
    </xf>
    <xf numFmtId="0" fontId="348" fillId="87" borderId="461" applyNumberFormat="0" applyAlignment="0" applyProtection="0"/>
    <xf numFmtId="0" fontId="281" fillId="87" borderId="472" applyNumberFormat="0" applyAlignment="0" applyProtection="0">
      <alignment vertical="center"/>
    </xf>
    <xf numFmtId="0" fontId="281" fillId="87" borderId="388" applyNumberFormat="0" applyAlignment="0" applyProtection="0">
      <alignment vertical="center"/>
    </xf>
    <xf numFmtId="0" fontId="348" fillId="87" borderId="472" applyNumberFormat="0" applyAlignment="0" applyProtection="0"/>
    <xf numFmtId="0" fontId="348" fillId="87" borderId="423" applyNumberFormat="0" applyAlignment="0" applyProtection="0"/>
    <xf numFmtId="0" fontId="18" fillId="0" borderId="449">
      <alignment horizontal="left" vertical="center"/>
    </xf>
    <xf numFmtId="37" fontId="94" fillId="0" borderId="364" applyAlignment="0"/>
    <xf numFmtId="0" fontId="348" fillId="87" borderId="479" applyNumberFormat="0" applyAlignment="0" applyProtection="0"/>
    <xf numFmtId="0" fontId="240" fillId="61" borderId="461" applyNumberFormat="0" applyAlignment="0" applyProtection="0"/>
    <xf numFmtId="0" fontId="18" fillId="0" borderId="419">
      <alignment horizontal="left" vertical="center"/>
    </xf>
    <xf numFmtId="245" fontId="18" fillId="0" borderId="390">
      <alignment horizontal="left" vertical="center"/>
    </xf>
    <xf numFmtId="0" fontId="18" fillId="0" borderId="390">
      <alignment horizontal="left" vertical="center"/>
    </xf>
    <xf numFmtId="0" fontId="18" fillId="0" borderId="390">
      <alignment horizontal="left" vertical="center"/>
    </xf>
    <xf numFmtId="0" fontId="18" fillId="0" borderId="390">
      <alignment horizontal="left" vertical="center"/>
    </xf>
    <xf numFmtId="0" fontId="348" fillId="87" borderId="403" applyNumberFormat="0" applyAlignment="0" applyProtection="0"/>
    <xf numFmtId="0" fontId="18" fillId="0" borderId="368">
      <alignment horizontal="left" vertical="center"/>
    </xf>
    <xf numFmtId="3" fontId="8" fillId="2" borderId="448" applyNumberFormat="0" applyFont="0" applyFill="0" applyBorder="0" applyAlignment="0" applyProtection="0">
      <alignment horizontal="center" vertical="center" wrapText="1"/>
    </xf>
    <xf numFmtId="0" fontId="233" fillId="61" borderId="365" applyNumberFormat="0" applyAlignment="0" applyProtection="0"/>
    <xf numFmtId="0" fontId="18" fillId="0" borderId="487">
      <alignment horizontal="left" vertical="center"/>
    </xf>
    <xf numFmtId="0" fontId="3" fillId="14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29" fillId="87" borderId="528" applyNumberFormat="0" applyAlignment="0" applyProtection="0"/>
    <xf numFmtId="0" fontId="18" fillId="0" borderId="494">
      <alignment horizontal="left" vertical="center"/>
    </xf>
    <xf numFmtId="0" fontId="268" fillId="87" borderId="445" applyNumberFormat="0" applyAlignment="0" applyProtection="0">
      <alignment vertical="center"/>
    </xf>
    <xf numFmtId="0" fontId="329" fillId="87" borderId="394" applyNumberFormat="0" applyAlignment="0" applyProtection="0"/>
    <xf numFmtId="0" fontId="3" fillId="0" borderId="0">
      <alignment vertical="center"/>
    </xf>
    <xf numFmtId="0" fontId="18" fillId="0" borderId="376">
      <alignment horizontal="left" vertical="center"/>
    </xf>
    <xf numFmtId="0" fontId="240" fillId="61" borderId="357" applyNumberFormat="0" applyAlignment="0" applyProtection="0"/>
    <xf numFmtId="0" fontId="3" fillId="0" borderId="0">
      <alignment vertical="center"/>
    </xf>
    <xf numFmtId="0" fontId="3" fillId="40" borderId="98" applyNumberFormat="0" applyFont="0" applyAlignment="0" applyProtection="0">
      <alignment vertical="center"/>
    </xf>
    <xf numFmtId="0" fontId="3" fillId="0" borderId="0">
      <alignment vertical="center"/>
    </xf>
    <xf numFmtId="0" fontId="7" fillId="52" borderId="356" applyNumberFormat="0" applyFont="0" applyAlignment="0" applyProtection="0"/>
    <xf numFmtId="0" fontId="3" fillId="0" borderId="0">
      <alignment vertical="center"/>
    </xf>
    <xf numFmtId="0" fontId="240" fillId="61" borderId="472" applyNumberFormat="0" applyAlignment="0" applyProtection="0"/>
    <xf numFmtId="0" fontId="329" fillId="87" borderId="430" applyNumberFormat="0" applyAlignment="0" applyProtection="0"/>
    <xf numFmtId="0" fontId="329" fillId="87" borderId="401" applyNumberFormat="0" applyAlignment="0" applyProtection="0"/>
    <xf numFmtId="0" fontId="233" fillId="61" borderId="499" applyNumberFormat="0" applyAlignment="0" applyProtection="0"/>
    <xf numFmtId="0" fontId="302" fillId="88" borderId="373" applyNumberFormat="0" applyFont="0" applyAlignment="0" applyProtection="0"/>
    <xf numFmtId="3" fontId="8" fillId="2" borderId="396" applyNumberFormat="0" applyFont="0" applyFill="0" applyBorder="0" applyAlignment="0" applyProtection="0">
      <alignment horizontal="center" vertical="center" wrapText="1"/>
    </xf>
    <xf numFmtId="0" fontId="94" fillId="0" borderId="398">
      <alignment vertical="justify" wrapText="1"/>
    </xf>
    <xf numFmtId="0" fontId="18" fillId="0" borderId="481">
      <alignment horizontal="left" vertical="center"/>
    </xf>
    <xf numFmtId="0" fontId="18" fillId="0" borderId="449">
      <alignment horizontal="left" vertical="center"/>
    </xf>
    <xf numFmtId="9" fontId="5" fillId="0" borderId="0" applyFont="0" applyFill="0" applyBorder="0" applyAlignment="0" applyProtection="0">
      <alignment vertical="center"/>
    </xf>
    <xf numFmtId="0" fontId="240" fillId="61" borderId="472" applyNumberFormat="0" applyAlignment="0" applyProtection="0"/>
    <xf numFmtId="0" fontId="18" fillId="0" borderId="419">
      <alignment horizontal="left" vertical="center"/>
    </xf>
    <xf numFmtId="0" fontId="240" fillId="61" borderId="479" applyNumberFormat="0" applyAlignment="0" applyProtection="0"/>
    <xf numFmtId="37" fontId="94" fillId="0" borderId="387" applyAlignment="0"/>
    <xf numFmtId="3" fontId="8" fillId="2" borderId="404" applyNumberFormat="0" applyFont="0" applyFill="0" applyBorder="0" applyAlignment="0" applyProtection="0">
      <alignment horizontal="center" vertical="center" wrapText="1"/>
    </xf>
    <xf numFmtId="0" fontId="18" fillId="0" borderId="463">
      <alignment horizontal="left" vertical="center"/>
    </xf>
    <xf numFmtId="0" fontId="233" fillId="61" borderId="381" applyNumberFormat="0" applyAlignment="0" applyProtection="0"/>
    <xf numFmtId="0" fontId="240" fillId="61" borderId="382" applyNumberFormat="0" applyAlignment="0" applyProtection="0"/>
    <xf numFmtId="0" fontId="275" fillId="72" borderId="401" applyNumberFormat="0" applyAlignment="0" applyProtection="0">
      <alignment vertical="center"/>
    </xf>
    <xf numFmtId="37" fontId="94" fillId="0" borderId="453" applyAlignment="0"/>
    <xf numFmtId="0" fontId="7" fillId="88" borderId="446" applyNumberFormat="0" applyFont="0" applyAlignment="0" applyProtection="0">
      <alignment vertical="center"/>
    </xf>
    <xf numFmtId="0" fontId="302" fillId="88" borderId="402" applyNumberFormat="0" applyFont="0" applyAlignment="0" applyProtection="0"/>
    <xf numFmtId="0" fontId="233" fillId="61" borderId="401" applyNumberFormat="0" applyAlignment="0" applyProtection="0"/>
    <xf numFmtId="0" fontId="18" fillId="0" borderId="457">
      <alignment horizontal="left" vertical="center"/>
    </xf>
    <xf numFmtId="0" fontId="7" fillId="52" borderId="402" applyNumberFormat="0" applyFont="0" applyAlignment="0" applyProtection="0"/>
    <xf numFmtId="0" fontId="240" fillId="61" borderId="409" applyNumberFormat="0" applyAlignment="0" applyProtection="0"/>
    <xf numFmtId="0" fontId="348" fillId="87" borderId="455" applyNumberFormat="0" applyAlignment="0" applyProtection="0"/>
    <xf numFmtId="37" fontId="94" fillId="0" borderId="498" applyAlignment="0"/>
    <xf numFmtId="0" fontId="233" fillId="61" borderId="445" applyNumberFormat="0" applyAlignment="0" applyProtection="0"/>
    <xf numFmtId="0" fontId="240" fillId="61" borderId="403" applyNumberFormat="0" applyAlignment="0" applyProtection="0"/>
    <xf numFmtId="0" fontId="18" fillId="0" borderId="397">
      <alignment horizontal="left" vertical="center"/>
    </xf>
    <xf numFmtId="0" fontId="348" fillId="87" borderId="388" applyNumberFormat="0" applyAlignment="0" applyProtection="0"/>
    <xf numFmtId="3" fontId="8" fillId="2" borderId="493" applyNumberFormat="0" applyFont="0" applyFill="0" applyBorder="0" applyAlignment="0" applyProtection="0">
      <alignment horizontal="center" vertical="center" wrapText="1"/>
    </xf>
    <xf numFmtId="0" fontId="240" fillId="61" borderId="516" applyNumberFormat="0" applyAlignment="0" applyProtection="0"/>
    <xf numFmtId="0" fontId="348" fillId="87" borderId="484" applyNumberFormat="0" applyAlignment="0" applyProtection="0"/>
    <xf numFmtId="0" fontId="348" fillId="87" borderId="409" applyNumberFormat="0" applyAlignment="0" applyProtection="0"/>
    <xf numFmtId="0" fontId="348" fillId="87" borderId="395" applyNumberFormat="0" applyAlignment="0" applyProtection="0"/>
    <xf numFmtId="0" fontId="18" fillId="0" borderId="397">
      <alignment horizontal="left" vertical="center"/>
    </xf>
    <xf numFmtId="0" fontId="281" fillId="87" borderId="417" applyNumberFormat="0" applyAlignment="0" applyProtection="0">
      <alignment vertical="center"/>
    </xf>
    <xf numFmtId="0" fontId="18" fillId="0" borderId="397">
      <alignment horizontal="left" vertical="center"/>
    </xf>
    <xf numFmtId="0" fontId="329" fillId="87" borderId="437" applyNumberFormat="0" applyAlignment="0" applyProtection="0"/>
    <xf numFmtId="0" fontId="268" fillId="87" borderId="365" applyNumberFormat="0" applyAlignment="0" applyProtection="0">
      <alignment vertical="center"/>
    </xf>
    <xf numFmtId="0" fontId="275" fillId="72" borderId="394" applyNumberFormat="0" applyAlignment="0" applyProtection="0">
      <alignment vertical="center"/>
    </xf>
    <xf numFmtId="0" fontId="18" fillId="0" borderId="440">
      <alignment horizontal="left" vertical="center"/>
    </xf>
    <xf numFmtId="0" fontId="18" fillId="0" borderId="376">
      <alignment horizontal="left" vertical="center"/>
    </xf>
    <xf numFmtId="0" fontId="18" fillId="0" borderId="376">
      <alignment horizontal="left" vertical="center"/>
    </xf>
    <xf numFmtId="0" fontId="18" fillId="0" borderId="376">
      <alignment horizontal="left" vertical="center"/>
    </xf>
    <xf numFmtId="0" fontId="18" fillId="0" borderId="376">
      <alignment horizontal="left" vertical="center"/>
    </xf>
    <xf numFmtId="0" fontId="18" fillId="0" borderId="376">
      <alignment horizontal="left" vertical="center"/>
    </xf>
    <xf numFmtId="0" fontId="18" fillId="0" borderId="440">
      <alignment horizontal="left" vertical="center"/>
    </xf>
    <xf numFmtId="9" fontId="5" fillId="0" borderId="0" applyFont="0" applyFill="0" applyBorder="0" applyAlignment="0" applyProtection="0">
      <alignment vertical="center"/>
    </xf>
    <xf numFmtId="0" fontId="329" fillId="87" borderId="515" applyNumberFormat="0" applyAlignment="0" applyProtection="0"/>
    <xf numFmtId="0" fontId="329" fillId="87" borderId="528" applyNumberFormat="0" applyAlignment="0" applyProtection="0"/>
    <xf numFmtId="3" fontId="8" fillId="2" borderId="418" applyNumberFormat="0" applyFont="0" applyFill="0" applyBorder="0" applyAlignment="0" applyProtection="0">
      <alignment horizontal="center" vertical="center" wrapText="1"/>
    </xf>
    <xf numFmtId="0" fontId="18" fillId="0" borderId="475">
      <alignment horizontal="left" vertical="center"/>
    </xf>
    <xf numFmtId="0" fontId="240" fillId="61" borderId="516" applyNumberFormat="0" applyAlignment="0" applyProtection="0"/>
    <xf numFmtId="37" fontId="94" fillId="0" borderId="466" applyAlignment="0"/>
    <xf numFmtId="0" fontId="281" fillId="87" borderId="461" applyNumberFormat="0" applyAlignment="0" applyProtection="0">
      <alignment vertical="center"/>
    </xf>
    <xf numFmtId="0" fontId="18" fillId="0" borderId="425">
      <alignment horizontal="left" vertical="center"/>
    </xf>
    <xf numFmtId="0" fontId="18" fillId="0" borderId="425">
      <alignment horizontal="left" vertical="center"/>
    </xf>
    <xf numFmtId="0" fontId="240" fillId="61" borderId="423" applyNumberFormat="0" applyAlignment="0" applyProtection="0"/>
    <xf numFmtId="0" fontId="329" fillId="87" borderId="499" applyNumberFormat="0" applyAlignment="0" applyProtection="0"/>
    <xf numFmtId="0" fontId="18" fillId="0" borderId="518">
      <alignment horizontal="left" vertical="center"/>
    </xf>
    <xf numFmtId="37" fontId="94" fillId="0" borderId="466" applyAlignment="0"/>
    <xf numFmtId="0" fontId="18" fillId="0" borderId="411">
      <alignment horizontal="left" vertical="center"/>
    </xf>
    <xf numFmtId="0" fontId="18" fillId="0" borderId="411">
      <alignment horizontal="left" vertical="center"/>
    </xf>
    <xf numFmtId="0" fontId="18" fillId="0" borderId="411">
      <alignment horizontal="left" vertical="center"/>
    </xf>
    <xf numFmtId="0" fontId="18" fillId="0" borderId="411">
      <alignment horizontal="left" vertical="center"/>
    </xf>
    <xf numFmtId="0" fontId="268" fillId="87" borderId="430" applyNumberFormat="0" applyAlignment="0" applyProtection="0">
      <alignment vertical="center"/>
    </xf>
    <xf numFmtId="0" fontId="348" fillId="87" borderId="403" applyNumberFormat="0" applyAlignment="0" applyProtection="0"/>
    <xf numFmtId="0" fontId="329" fillId="87" borderId="499" applyNumberFormat="0" applyAlignment="0" applyProtection="0"/>
    <xf numFmtId="0" fontId="94" fillId="0" borderId="391">
      <alignment vertical="justify" wrapText="1"/>
    </xf>
    <xf numFmtId="0" fontId="240" fillId="61" borderId="388" applyNumberFormat="0" applyAlignment="0" applyProtection="0"/>
    <xf numFmtId="0" fontId="18" fillId="0" borderId="440">
      <alignment horizontal="left" vertical="center"/>
    </xf>
    <xf numFmtId="0" fontId="348" fillId="87" borderId="529" applyNumberFormat="0" applyAlignment="0" applyProtection="0"/>
    <xf numFmtId="0" fontId="18" fillId="0" borderId="397">
      <alignment horizontal="left" vertical="center"/>
    </xf>
    <xf numFmtId="0" fontId="274" fillId="0" borderId="413" applyNumberFormat="0" applyFill="0" applyAlignment="0" applyProtection="0">
      <alignment vertical="center"/>
    </xf>
    <xf numFmtId="0" fontId="348" fillId="87" borderId="388" applyNumberFormat="0" applyAlignment="0" applyProtection="0"/>
    <xf numFmtId="0" fontId="348" fillId="87" borderId="382" applyNumberFormat="0" applyAlignment="0" applyProtection="0"/>
    <xf numFmtId="0" fontId="329" fillId="87" borderId="381" applyNumberFormat="0" applyAlignment="0" applyProtection="0"/>
    <xf numFmtId="3" fontId="8" fillId="2" borderId="383" applyNumberFormat="0" applyFont="0" applyFill="0" applyBorder="0" applyAlignment="0" applyProtection="0">
      <alignment horizontal="center" vertical="center" wrapText="1"/>
    </xf>
    <xf numFmtId="37" fontId="94" fillId="0" borderId="380" applyAlignment="0"/>
    <xf numFmtId="0" fontId="274" fillId="0" borderId="378" applyNumberFormat="0" applyFill="0" applyAlignment="0" applyProtection="0">
      <alignment vertical="center"/>
    </xf>
    <xf numFmtId="0" fontId="268" fillId="87" borderId="381" applyNumberFormat="0" applyAlignment="0" applyProtection="0">
      <alignment vertical="center"/>
    </xf>
    <xf numFmtId="0" fontId="329" fillId="87" borderId="528" applyNumberFormat="0" applyAlignment="0" applyProtection="0"/>
    <xf numFmtId="37" fontId="94" fillId="0" borderId="380" applyAlignment="0"/>
    <xf numFmtId="3" fontId="8" fillId="2" borderId="367" applyNumberFormat="0" applyFont="0" applyFill="0" applyBorder="0" applyAlignment="0" applyProtection="0">
      <alignment horizontal="center" vertical="center" wrapText="1"/>
    </xf>
    <xf numFmtId="37" fontId="94" fillId="0" borderId="364" applyAlignment="0"/>
    <xf numFmtId="0" fontId="348" fillId="87" borderId="366" applyNumberFormat="0" applyAlignment="0" applyProtection="0"/>
    <xf numFmtId="0" fontId="329" fillId="87" borderId="415" applyNumberFormat="0" applyAlignment="0" applyProtection="0"/>
    <xf numFmtId="0" fontId="329" fillId="87" borderId="365" applyNumberFormat="0" applyAlignment="0" applyProtection="0"/>
    <xf numFmtId="0" fontId="18" fillId="0" borderId="368">
      <alignment horizontal="left" vertical="center"/>
    </xf>
    <xf numFmtId="0" fontId="18" fillId="0" borderId="368">
      <alignment horizontal="left" vertical="center"/>
    </xf>
    <xf numFmtId="0" fontId="18" fillId="0" borderId="368">
      <alignment horizontal="left" vertical="center"/>
    </xf>
    <xf numFmtId="0" fontId="18" fillId="0" borderId="368">
      <alignment horizontal="left" vertical="center"/>
    </xf>
    <xf numFmtId="3" fontId="8" fillId="2" borderId="480" applyNumberFormat="0" applyFont="0" applyFill="0" applyBorder="0" applyAlignment="0" applyProtection="0">
      <alignment horizontal="center" vertical="center" wrapText="1"/>
    </xf>
    <xf numFmtId="0" fontId="94" fillId="0" borderId="495">
      <alignment vertical="justify" wrapText="1"/>
    </xf>
    <xf numFmtId="3" fontId="8" fillId="2" borderId="439" applyNumberFormat="0" applyFont="0" applyFill="0" applyBorder="0" applyAlignment="0" applyProtection="0">
      <alignment horizontal="center" vertical="center" wrapText="1"/>
    </xf>
    <xf numFmtId="0" fontId="18" fillId="0" borderId="440">
      <alignment horizontal="left" vertical="center"/>
    </xf>
    <xf numFmtId="0" fontId="94" fillId="0" borderId="361">
      <alignment vertical="justify" wrapText="1"/>
    </xf>
    <xf numFmtId="0" fontId="94" fillId="0" borderId="450">
      <alignment vertical="justify" wrapText="1"/>
    </xf>
    <xf numFmtId="0" fontId="233" fillId="61" borderId="415" applyNumberFormat="0" applyAlignment="0" applyProtection="0"/>
    <xf numFmtId="3" fontId="8" fillId="2" borderId="432" applyNumberFormat="0" applyFont="0" applyFill="0" applyBorder="0" applyAlignment="0" applyProtection="0">
      <alignment horizontal="center" vertical="center" wrapText="1"/>
    </xf>
    <xf numFmtId="0" fontId="18" fillId="0" borderId="518">
      <alignment horizontal="left" vertical="center"/>
    </xf>
    <xf numFmtId="0" fontId="7" fillId="88" borderId="500" applyNumberFormat="0" applyFont="0" applyAlignment="0" applyProtection="0">
      <alignment vertical="center"/>
    </xf>
    <xf numFmtId="0" fontId="274" fillId="0" borderId="512" applyNumberFormat="0" applyFill="0" applyAlignment="0" applyProtection="0">
      <alignment vertical="center"/>
    </xf>
    <xf numFmtId="0" fontId="240" fillId="61" borderId="461" applyNumberFormat="0" applyAlignment="0" applyProtection="0"/>
    <xf numFmtId="0" fontId="233" fillId="61" borderId="430" applyNumberFormat="0" applyAlignment="0" applyProtection="0"/>
    <xf numFmtId="0" fontId="94" fillId="0" borderId="441">
      <alignment vertical="justify" wrapText="1"/>
    </xf>
    <xf numFmtId="0" fontId="233" fillId="61" borderId="372" applyNumberFormat="0" applyAlignment="0" applyProtection="0"/>
    <xf numFmtId="0" fontId="240" fillId="61" borderId="374" applyNumberFormat="0" applyAlignment="0" applyProtection="0"/>
    <xf numFmtId="0" fontId="329" fillId="87" borderId="491" applyNumberFormat="0" applyAlignment="0" applyProtection="0"/>
    <xf numFmtId="0" fontId="7" fillId="52" borderId="373" applyNumberFormat="0" applyFont="0" applyAlignment="0" applyProtection="0"/>
    <xf numFmtId="0" fontId="18" fillId="0" borderId="397">
      <alignment horizontal="left" vertical="center"/>
    </xf>
    <xf numFmtId="0" fontId="18" fillId="0" borderId="425">
      <alignment horizontal="left" vertical="center"/>
    </xf>
    <xf numFmtId="0" fontId="281" fillId="87" borderId="395" applyNumberFormat="0" applyAlignment="0" applyProtection="0">
      <alignment vertical="center"/>
    </xf>
    <xf numFmtId="0" fontId="275" fillId="72" borderId="499" applyNumberFormat="0" applyAlignment="0" applyProtection="0">
      <alignment vertical="center"/>
    </xf>
    <xf numFmtId="0" fontId="240" fillId="61" borderId="395" applyNumberFormat="0" applyAlignment="0" applyProtection="0"/>
    <xf numFmtId="37" fontId="94" fillId="0" borderId="490" applyAlignment="0"/>
    <xf numFmtId="0" fontId="240" fillId="61" borderId="423" applyNumberFormat="0" applyAlignment="0" applyProtection="0"/>
    <xf numFmtId="37" fontId="94" fillId="0" borderId="506" applyAlignment="0"/>
    <xf numFmtId="0" fontId="18" fillId="0" borderId="494">
      <alignment horizontal="left" vertical="center"/>
    </xf>
    <xf numFmtId="0" fontId="240" fillId="61" borderId="447" applyNumberFormat="0" applyAlignment="0" applyProtection="0"/>
    <xf numFmtId="0" fontId="281" fillId="87" borderId="467" applyNumberFormat="0" applyAlignment="0" applyProtection="0">
      <alignment vertical="center"/>
    </xf>
    <xf numFmtId="0" fontId="18" fillId="0" borderId="405">
      <alignment horizontal="left" vertical="center"/>
    </xf>
    <xf numFmtId="0" fontId="302" fillId="88" borderId="446" applyNumberFormat="0" applyFont="0" applyAlignment="0" applyProtection="0"/>
    <xf numFmtId="0" fontId="348" fillId="87" borderId="388" applyNumberFormat="0" applyAlignment="0" applyProtection="0"/>
    <xf numFmtId="0" fontId="240" fillId="61" borderId="529" applyNumberFormat="0" applyAlignment="0" applyProtection="0"/>
    <xf numFmtId="0" fontId="18" fillId="0" borderId="481">
      <alignment horizontal="left" vertical="center"/>
    </xf>
    <xf numFmtId="37" fontId="94" fillId="0" borderId="408" applyAlignment="0"/>
    <xf numFmtId="0" fontId="18" fillId="0" borderId="390">
      <alignment horizontal="left" vertical="center"/>
    </xf>
    <xf numFmtId="0" fontId="233" fillId="61" borderId="437" applyNumberFormat="0" applyAlignment="0" applyProtection="0"/>
    <xf numFmtId="0" fontId="329" fillId="87" borderId="372" applyNumberFormat="0" applyAlignment="0" applyProtection="0"/>
    <xf numFmtId="0" fontId="274" fillId="0" borderId="370" applyNumberFormat="0" applyFill="0" applyAlignment="0" applyProtection="0">
      <alignment vertical="center"/>
    </xf>
    <xf numFmtId="0" fontId="281" fillId="87" borderId="492" applyNumberFormat="0" applyAlignment="0" applyProtection="0">
      <alignment vertical="center"/>
    </xf>
    <xf numFmtId="0" fontId="302" fillId="88" borderId="446" applyNumberFormat="0" applyFont="0" applyAlignment="0" applyProtection="0"/>
    <xf numFmtId="0" fontId="302" fillId="88" borderId="402" applyNumberFormat="0" applyFont="0" applyAlignment="0" applyProtection="0"/>
    <xf numFmtId="0" fontId="233" fillId="61" borderId="415" applyNumberFormat="0" applyAlignment="0" applyProtection="0"/>
    <xf numFmtId="0" fontId="18" fillId="0" borderId="463">
      <alignment horizontal="left" vertical="center"/>
    </xf>
    <xf numFmtId="9" fontId="5" fillId="0" borderId="0" applyFont="0" applyFill="0" applyBorder="0" applyAlignment="0" applyProtection="0">
      <alignment vertical="center"/>
    </xf>
    <xf numFmtId="0" fontId="7" fillId="88" borderId="356" applyNumberFormat="0" applyFont="0" applyAlignment="0" applyProtection="0">
      <alignment vertical="center"/>
    </xf>
    <xf numFmtId="0" fontId="18" fillId="0" borderId="397">
      <alignment horizontal="left" vertical="center"/>
    </xf>
    <xf numFmtId="0" fontId="18" fillId="0" borderId="440">
      <alignment horizontal="left" vertical="center"/>
    </xf>
    <xf numFmtId="0" fontId="240" fillId="61" borderId="438" applyNumberFormat="0" applyAlignment="0" applyProtection="0"/>
    <xf numFmtId="3" fontId="8" fillId="2" borderId="404" applyNumberFormat="0" applyFont="0" applyFill="0" applyBorder="0" applyAlignment="0" applyProtection="0">
      <alignment horizontal="center" vertical="center" wrapText="1"/>
    </xf>
    <xf numFmtId="0" fontId="268" fillId="87" borderId="454" applyNumberFormat="0" applyAlignment="0" applyProtection="0">
      <alignment vertical="center"/>
    </xf>
    <xf numFmtId="0" fontId="348" fillId="87" borderId="484" applyNumberFormat="0" applyAlignment="0" applyProtection="0"/>
    <xf numFmtId="0" fontId="348" fillId="87" borderId="447" applyNumberFormat="0" applyAlignment="0" applyProtection="0"/>
    <xf numFmtId="0" fontId="275" fillId="72" borderId="437" applyNumberFormat="0" applyAlignment="0" applyProtection="0">
      <alignment vertical="center"/>
    </xf>
    <xf numFmtId="0" fontId="18" fillId="0" borderId="510">
      <alignment horizontal="left" vertical="center"/>
    </xf>
    <xf numFmtId="0" fontId="281" fillId="87" borderId="357" applyNumberFormat="0" applyAlignment="0" applyProtection="0">
      <alignment vertical="center"/>
    </xf>
    <xf numFmtId="0" fontId="275" fillId="72" borderId="454" applyNumberFormat="0" applyAlignment="0" applyProtection="0">
      <alignment vertical="center"/>
    </xf>
    <xf numFmtId="0" fontId="18" fillId="0" borderId="503">
      <alignment horizontal="left" vertical="center"/>
    </xf>
    <xf numFmtId="0" fontId="18" fillId="0" borderId="411">
      <alignment horizontal="left" vertical="center"/>
    </xf>
    <xf numFmtId="3" fontId="8" fillId="2" borderId="468" applyNumberFormat="0" applyFont="0" applyFill="0" applyBorder="0" applyAlignment="0" applyProtection="0">
      <alignment horizontal="center" vertical="center" wrapText="1"/>
    </xf>
    <xf numFmtId="0" fontId="275" fillId="72" borderId="507" applyNumberFormat="0" applyAlignment="0" applyProtection="0">
      <alignment vertical="center"/>
    </xf>
    <xf numFmtId="3" fontId="8" fillId="2" borderId="367" applyNumberFormat="0" applyFont="0" applyFill="0" applyBorder="0" applyAlignment="0" applyProtection="0">
      <alignment horizontal="center" vertical="center" wrapText="1"/>
    </xf>
    <xf numFmtId="37" fontId="94" fillId="0" borderId="478" applyAlignment="0"/>
    <xf numFmtId="0" fontId="18" fillId="0" borderId="475">
      <alignment horizontal="left" vertical="center"/>
    </xf>
    <xf numFmtId="3" fontId="8" fillId="2" borderId="468" applyNumberFormat="0" applyFont="0" applyFill="0" applyBorder="0" applyAlignment="0" applyProtection="0">
      <alignment horizontal="center" vertical="center" wrapText="1"/>
    </xf>
    <xf numFmtId="3" fontId="8" fillId="2" borderId="389" applyNumberFormat="0" applyFont="0" applyFill="0" applyBorder="0" applyAlignment="0" applyProtection="0">
      <alignment horizontal="center" vertical="center" wrapText="1"/>
    </xf>
    <xf numFmtId="0" fontId="274" fillId="0" borderId="435" applyNumberFormat="0" applyFill="0" applyAlignment="0" applyProtection="0">
      <alignment vertical="center"/>
    </xf>
    <xf numFmtId="3" fontId="8" fillId="2" borderId="456" applyNumberFormat="0" applyFont="0" applyFill="0" applyBorder="0" applyAlignment="0" applyProtection="0">
      <alignment horizontal="center" vertical="center" wrapText="1"/>
    </xf>
    <xf numFmtId="0" fontId="18" fillId="0" borderId="405">
      <alignment horizontal="left" vertical="center"/>
    </xf>
    <xf numFmtId="0" fontId="302" fillId="88" borderId="373" applyNumberFormat="0" applyFont="0" applyAlignment="0" applyProtection="0"/>
    <xf numFmtId="37" fontId="94" fillId="0" borderId="371" applyAlignment="0"/>
    <xf numFmtId="0" fontId="348" fillId="87" borderId="374" applyNumberFormat="0" applyAlignment="0" applyProtection="0"/>
    <xf numFmtId="0" fontId="18" fillId="0" borderId="390">
      <alignment horizontal="left" vertical="center"/>
    </xf>
    <xf numFmtId="0" fontId="18" fillId="0" borderId="457">
      <alignment horizontal="left" vertical="center"/>
    </xf>
    <xf numFmtId="0" fontId="275" fillId="72" borderId="401" applyNumberFormat="0" applyAlignment="0" applyProtection="0">
      <alignment vertical="center"/>
    </xf>
    <xf numFmtId="0" fontId="94" fillId="0" borderId="495">
      <alignment vertical="justify" wrapText="1"/>
    </xf>
    <xf numFmtId="0" fontId="329" fillId="87" borderId="430" applyNumberFormat="0" applyAlignment="0" applyProtection="0"/>
    <xf numFmtId="0" fontId="233" fillId="61" borderId="430" applyNumberFormat="0" applyAlignment="0" applyProtection="0"/>
    <xf numFmtId="0" fontId="94" fillId="0" borderId="420">
      <alignment vertical="justify" wrapText="1"/>
    </xf>
    <xf numFmtId="0" fontId="281" fillId="87" borderId="484" applyNumberFormat="0" applyAlignment="0" applyProtection="0">
      <alignment vertical="center"/>
    </xf>
    <xf numFmtId="0" fontId="18" fillId="0" borderId="510">
      <alignment horizontal="left" vertical="center"/>
    </xf>
    <xf numFmtId="0" fontId="268" fillId="87" borderId="401" applyNumberFormat="0" applyAlignment="0" applyProtection="0">
      <alignment vertical="center"/>
    </xf>
    <xf numFmtId="0" fontId="329" fillId="87" borderId="437" applyNumberFormat="0" applyAlignment="0" applyProtection="0"/>
    <xf numFmtId="0" fontId="348" fillId="87" borderId="438" applyNumberFormat="0" applyAlignment="0" applyProtection="0"/>
    <xf numFmtId="0" fontId="268" fillId="87" borderId="445" applyNumberFormat="0" applyAlignment="0" applyProtection="0">
      <alignment vertical="center"/>
    </xf>
    <xf numFmtId="0" fontId="281" fillId="87" borderId="417" applyNumberFormat="0" applyAlignment="0" applyProtection="0">
      <alignment vertical="center"/>
    </xf>
    <xf numFmtId="0" fontId="18" fillId="0" borderId="518">
      <alignment horizontal="left" vertical="center"/>
    </xf>
    <xf numFmtId="0" fontId="348" fillId="87" borderId="461" applyNumberFormat="0" applyAlignment="0" applyProtection="0"/>
    <xf numFmtId="37" fontId="94" fillId="0" borderId="429" applyAlignment="0"/>
    <xf numFmtId="0" fontId="274" fillId="0" borderId="451" applyNumberFormat="0" applyFill="0" applyAlignment="0" applyProtection="0">
      <alignment vertical="center"/>
    </xf>
    <xf numFmtId="0" fontId="268" fillId="87" borderId="394" applyNumberFormat="0" applyAlignment="0" applyProtection="0">
      <alignment vertical="center"/>
    </xf>
    <xf numFmtId="0" fontId="348" fillId="87" borderId="447" applyNumberFormat="0" applyAlignment="0" applyProtection="0"/>
    <xf numFmtId="0" fontId="302" fillId="88" borderId="416" applyNumberFormat="0" applyFont="0" applyAlignment="0" applyProtection="0"/>
    <xf numFmtId="0" fontId="18" fillId="0" borderId="524">
      <alignment horizontal="left" vertical="center"/>
    </xf>
    <xf numFmtId="3" fontId="8" fillId="2" borderId="456" applyNumberFormat="0" applyFont="0" applyFill="0" applyBorder="0" applyAlignment="0" applyProtection="0">
      <alignment horizontal="center" vertical="center" wrapText="1"/>
    </xf>
    <xf numFmtId="37" fontId="94" fillId="0" borderId="478" applyAlignment="0"/>
    <xf numFmtId="0" fontId="240" fillId="61" borderId="484" applyNumberFormat="0" applyAlignment="0" applyProtection="0"/>
    <xf numFmtId="0" fontId="18" fillId="0" borderId="469">
      <alignment horizontal="left" vertical="center"/>
    </xf>
    <xf numFmtId="0" fontId="268" fillId="87" borderId="437" applyNumberFormat="0" applyAlignment="0" applyProtection="0">
      <alignment vertical="center"/>
    </xf>
    <xf numFmtId="3" fontId="8" fillId="2" borderId="502" applyNumberFormat="0" applyFont="0" applyFill="0" applyBorder="0" applyAlignment="0" applyProtection="0">
      <alignment horizontal="center" vertical="center" wrapText="1"/>
    </xf>
    <xf numFmtId="37" fontId="94" fillId="0" borderId="527" applyAlignment="0"/>
    <xf numFmtId="37" fontId="94" fillId="0" borderId="387" applyAlignment="0"/>
    <xf numFmtId="0" fontId="274" fillId="0" borderId="392" applyNumberFormat="0" applyFill="0" applyAlignment="0" applyProtection="0">
      <alignment vertical="center"/>
    </xf>
    <xf numFmtId="245" fontId="18" fillId="0" borderId="390">
      <alignment horizontal="left" vertical="center"/>
    </xf>
    <xf numFmtId="3" fontId="8" fillId="2" borderId="410" applyNumberFormat="0" applyFont="0" applyFill="0" applyBorder="0" applyAlignment="0" applyProtection="0">
      <alignment horizontal="center" vertical="center" wrapText="1"/>
    </xf>
    <xf numFmtId="0" fontId="281" fillId="87" borderId="501" applyNumberFormat="0" applyAlignment="0" applyProtection="0">
      <alignment vertical="center"/>
    </xf>
    <xf numFmtId="0" fontId="233" fillId="61" borderId="454" applyNumberFormat="0" applyAlignment="0" applyProtection="0"/>
    <xf numFmtId="37" fontId="94" fillId="0" borderId="393" applyAlignment="0"/>
    <xf numFmtId="0" fontId="18" fillId="0" borderId="475">
      <alignment horizontal="left" vertical="center"/>
    </xf>
    <xf numFmtId="0" fontId="18" fillId="0" borderId="494">
      <alignment horizontal="left" vertical="center"/>
    </xf>
    <xf numFmtId="0" fontId="329" fillId="87" borderId="372" applyNumberFormat="0" applyAlignment="0" applyProtection="0"/>
    <xf numFmtId="0" fontId="348" fillId="87" borderId="516" applyNumberFormat="0" applyAlignment="0" applyProtection="0"/>
    <xf numFmtId="0" fontId="18" fillId="0" borderId="481">
      <alignment horizontal="left" vertical="center"/>
    </xf>
    <xf numFmtId="0" fontId="233" fillId="61" borderId="515" applyNumberFormat="0" applyAlignment="0" applyProtection="0"/>
    <xf numFmtId="0" fontId="18" fillId="0" borderId="503">
      <alignment horizontal="left" vertical="center"/>
    </xf>
    <xf numFmtId="0" fontId="268" fillId="87" borderId="507" applyNumberFormat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40" fillId="61" borderId="447" applyNumberFormat="0" applyAlignment="0" applyProtection="0"/>
    <xf numFmtId="0" fontId="275" fillId="72" borderId="454" applyNumberFormat="0" applyAlignment="0" applyProtection="0">
      <alignment vertical="center"/>
    </xf>
    <xf numFmtId="0" fontId="281" fillId="87" borderId="409" applyNumberFormat="0" applyAlignment="0" applyProtection="0">
      <alignment vertical="center"/>
    </xf>
    <xf numFmtId="3" fontId="8" fillId="2" borderId="396" applyNumberFormat="0" applyFont="0" applyFill="0" applyBorder="0" applyAlignment="0" applyProtection="0">
      <alignment horizontal="center" vertical="center" wrapText="1"/>
    </xf>
    <xf numFmtId="0" fontId="348" fillId="87" borderId="438" applyNumberFormat="0" applyAlignment="0" applyProtection="0"/>
    <xf numFmtId="0" fontId="348" fillId="87" borderId="423" applyNumberFormat="0" applyAlignment="0" applyProtection="0"/>
    <xf numFmtId="0" fontId="18" fillId="0" borderId="531">
      <alignment horizontal="left" vertical="center"/>
    </xf>
    <xf numFmtId="3" fontId="8" fillId="2" borderId="448" applyNumberFormat="0" applyFont="0" applyFill="0" applyBorder="0" applyAlignment="0" applyProtection="0">
      <alignment horizontal="center" vertical="center" wrapText="1"/>
    </xf>
    <xf numFmtId="0" fontId="18" fillId="0" borderId="390">
      <alignment horizontal="left" vertical="center"/>
    </xf>
    <xf numFmtId="0" fontId="18" fillId="0" borderId="390">
      <alignment horizontal="left" vertical="center"/>
    </xf>
    <xf numFmtId="0" fontId="18" fillId="0" borderId="469">
      <alignment horizontal="left" vertical="center"/>
    </xf>
    <xf numFmtId="0" fontId="18" fillId="0" borderId="368">
      <alignment horizontal="left" vertical="center"/>
    </xf>
    <xf numFmtId="0" fontId="18" fillId="0" borderId="503">
      <alignment horizontal="left" vertical="center"/>
    </xf>
    <xf numFmtId="0" fontId="18" fillId="0" borderId="487">
      <alignment horizontal="left" vertical="center"/>
    </xf>
    <xf numFmtId="0" fontId="233" fillId="61" borderId="430" applyNumberFormat="0" applyAlignment="0" applyProtection="0"/>
    <xf numFmtId="0" fontId="275" fillId="72" borderId="499" applyNumberFormat="0" applyAlignment="0" applyProtection="0">
      <alignment vertical="center"/>
    </xf>
    <xf numFmtId="0" fontId="268" fillId="87" borderId="515" applyNumberFormat="0" applyAlignment="0" applyProtection="0">
      <alignment vertical="center"/>
    </xf>
    <xf numFmtId="0" fontId="240" fillId="61" borderId="403" applyNumberFormat="0" applyAlignment="0" applyProtection="0"/>
    <xf numFmtId="0" fontId="275" fillId="72" borderId="445" applyNumberFormat="0" applyAlignment="0" applyProtection="0">
      <alignment vertical="center"/>
    </xf>
    <xf numFmtId="0" fontId="348" fillId="87" borderId="467" applyNumberFormat="0" applyAlignment="0" applyProtection="0"/>
    <xf numFmtId="0" fontId="18" fillId="0" borderId="433">
      <alignment horizontal="left" vertical="center"/>
    </xf>
    <xf numFmtId="0" fontId="348" fillId="87" borderId="374" applyNumberFormat="0" applyAlignment="0" applyProtection="0"/>
    <xf numFmtId="0" fontId="348" fillId="87" borderId="431" applyNumberFormat="0" applyAlignment="0" applyProtection="0"/>
    <xf numFmtId="0" fontId="233" fillId="61" borderId="507" applyNumberFormat="0" applyAlignment="0" applyProtection="0"/>
    <xf numFmtId="37" fontId="94" fillId="0" borderId="521" applyAlignment="0"/>
    <xf numFmtId="37" fontId="94" fillId="0" borderId="429" applyAlignment="0"/>
    <xf numFmtId="0" fontId="275" fillId="72" borderId="515" applyNumberFormat="0" applyAlignment="0" applyProtection="0">
      <alignment vertical="center"/>
    </xf>
    <xf numFmtId="0" fontId="240" fillId="61" borderId="508" applyNumberFormat="0" applyAlignment="0" applyProtection="0"/>
    <xf numFmtId="0" fontId="274" fillId="0" borderId="496" applyNumberFormat="0" applyFill="0" applyAlignment="0" applyProtection="0">
      <alignment vertical="center"/>
    </xf>
    <xf numFmtId="0" fontId="18" fillId="0" borderId="390">
      <alignment horizontal="left" vertical="center"/>
    </xf>
    <xf numFmtId="0" fontId="275" fillId="72" borderId="515" applyNumberFormat="0" applyAlignment="0" applyProtection="0">
      <alignment vertical="center"/>
    </xf>
    <xf numFmtId="0" fontId="18" fillId="0" borderId="463">
      <alignment horizontal="left" vertical="center"/>
    </xf>
    <xf numFmtId="3" fontId="8" fillId="2" borderId="480" applyNumberFormat="0" applyFont="0" applyFill="0" applyBorder="0" applyAlignment="0" applyProtection="0">
      <alignment horizontal="center" vertical="center" wrapText="1"/>
    </xf>
    <xf numFmtId="0" fontId="18" fillId="0" borderId="390">
      <alignment horizontal="left" vertical="center"/>
    </xf>
    <xf numFmtId="0" fontId="233" fillId="61" borderId="365" applyNumberFormat="0" applyAlignment="0" applyProtection="0"/>
    <xf numFmtId="0" fontId="7" fillId="88" borderId="373" applyNumberFormat="0" applyFont="0" applyAlignment="0" applyProtection="0">
      <alignment vertical="center"/>
    </xf>
    <xf numFmtId="0" fontId="281" fillId="87" borderId="447" applyNumberFormat="0" applyAlignment="0" applyProtection="0">
      <alignment vertical="center"/>
    </xf>
    <xf numFmtId="37" fontId="94" fillId="0" borderId="422" applyAlignment="0"/>
    <xf numFmtId="0" fontId="94" fillId="0" borderId="532">
      <alignment vertical="justify" wrapText="1"/>
    </xf>
    <xf numFmtId="245" fontId="18" fillId="0" borderId="440">
      <alignment horizontal="left" vertical="center"/>
    </xf>
    <xf numFmtId="0" fontId="18" fillId="0" borderId="463">
      <alignment horizontal="left" vertical="center"/>
    </xf>
    <xf numFmtId="0" fontId="275" fillId="72" borderId="430" applyNumberFormat="0" applyAlignment="0" applyProtection="0">
      <alignment vertical="center"/>
    </xf>
    <xf numFmtId="3" fontId="8" fillId="2" borderId="517" applyNumberFormat="0" applyFont="0" applyFill="0" applyBorder="0" applyAlignment="0" applyProtection="0">
      <alignment horizontal="center" vertical="center" wrapText="1"/>
    </xf>
    <xf numFmtId="0" fontId="18" fillId="0" borderId="440">
      <alignment horizontal="left" vertical="center"/>
    </xf>
    <xf numFmtId="3" fontId="8" fillId="2" borderId="462" applyNumberFormat="0" applyFont="0" applyFill="0" applyBorder="0" applyAlignment="0" applyProtection="0">
      <alignment horizontal="center" vertical="center" wrapText="1"/>
    </xf>
    <xf numFmtId="0" fontId="18" fillId="0" borderId="405">
      <alignment horizontal="left" vertical="center"/>
    </xf>
    <xf numFmtId="0" fontId="18" fillId="0" borderId="405">
      <alignment horizontal="left" vertical="center"/>
    </xf>
    <xf numFmtId="0" fontId="240" fillId="61" borderId="388" applyNumberFormat="0" applyAlignment="0" applyProtection="0"/>
    <xf numFmtId="0" fontId="18" fillId="0" borderId="440">
      <alignment horizontal="left" vertical="center"/>
    </xf>
    <xf numFmtId="0" fontId="18" fillId="0" borderId="469">
      <alignment horizontal="left" vertical="center"/>
    </xf>
    <xf numFmtId="0" fontId="329" fillId="87" borderId="401" applyNumberFormat="0" applyAlignment="0" applyProtection="0"/>
    <xf numFmtId="0" fontId="329" fillId="87" borderId="437" applyNumberFormat="0" applyAlignment="0" applyProtection="0"/>
    <xf numFmtId="0" fontId="348" fillId="87" borderId="529" applyNumberFormat="0" applyAlignment="0" applyProtection="0"/>
    <xf numFmtId="0" fontId="348" fillId="87" borderId="529" applyNumberFormat="0" applyAlignment="0" applyProtection="0"/>
    <xf numFmtId="0" fontId="275" fillId="72" borderId="372" applyNumberFormat="0" applyAlignment="0" applyProtection="0">
      <alignment vertical="center"/>
    </xf>
    <xf numFmtId="0" fontId="281" fillId="87" borderId="374" applyNumberFormat="0" applyAlignment="0" applyProtection="0">
      <alignment vertical="center"/>
    </xf>
    <xf numFmtId="245" fontId="18" fillId="0" borderId="368">
      <alignment horizontal="left" vertical="center"/>
    </xf>
    <xf numFmtId="0" fontId="281" fillId="87" borderId="395" applyNumberFormat="0" applyAlignment="0" applyProtection="0">
      <alignment vertical="center"/>
    </xf>
    <xf numFmtId="37" fontId="94" fillId="0" borderId="371" applyAlignment="0"/>
    <xf numFmtId="3" fontId="8" fillId="2" borderId="383" applyNumberFormat="0" applyFont="0" applyFill="0" applyBorder="0" applyAlignment="0" applyProtection="0">
      <alignment horizontal="center" vertical="center" wrapText="1"/>
    </xf>
    <xf numFmtId="0" fontId="18" fillId="0" borderId="469">
      <alignment horizontal="left" vertical="center"/>
    </xf>
    <xf numFmtId="0" fontId="18" fillId="0" borderId="531">
      <alignment horizontal="left" vertical="center"/>
    </xf>
    <xf numFmtId="0" fontId="18" fillId="0" borderId="425">
      <alignment horizontal="left" vertical="center"/>
    </xf>
    <xf numFmtId="37" fontId="94" fillId="0" borderId="444" applyAlignment="0"/>
    <xf numFmtId="0" fontId="329" fillId="87" borderId="454" applyNumberFormat="0" applyAlignment="0" applyProtection="0"/>
    <xf numFmtId="0" fontId="302" fillId="88" borderId="373" applyNumberFormat="0" applyFont="0" applyAlignment="0" applyProtection="0"/>
    <xf numFmtId="0" fontId="18" fillId="0" borderId="494">
      <alignment horizontal="left" vertical="center"/>
    </xf>
    <xf numFmtId="37" fontId="94" fillId="0" borderId="400" applyAlignment="0"/>
    <xf numFmtId="0" fontId="348" fillId="87" borderId="417" applyNumberFormat="0" applyAlignment="0" applyProtection="0"/>
    <xf numFmtId="0" fontId="275" fillId="72" borderId="415" applyNumberFormat="0" applyAlignment="0" applyProtection="0">
      <alignment vertical="center"/>
    </xf>
    <xf numFmtId="0" fontId="18" fillId="0" borderId="463">
      <alignment horizontal="left" vertical="center"/>
    </xf>
    <xf numFmtId="0" fontId="233" fillId="61" borderId="491" applyNumberFormat="0" applyAlignment="0" applyProtection="0"/>
    <xf numFmtId="37" fontId="94" fillId="0" borderId="514" applyAlignment="0"/>
    <xf numFmtId="245" fontId="18" fillId="0" borderId="463">
      <alignment horizontal="left" vertical="center"/>
    </xf>
    <xf numFmtId="0" fontId="281" fillId="87" borderId="382" applyNumberFormat="0" applyAlignment="0" applyProtection="0">
      <alignment vertical="center"/>
    </xf>
    <xf numFmtId="0" fontId="240" fillId="61" borderId="467" applyNumberFormat="0" applyAlignment="0" applyProtection="0"/>
    <xf numFmtId="0" fontId="348" fillId="87" borderId="382" applyNumberFormat="0" applyAlignment="0" applyProtection="0"/>
    <xf numFmtId="0" fontId="18" fillId="0" borderId="518">
      <alignment horizontal="left" vertical="center"/>
    </xf>
    <xf numFmtId="0" fontId="274" fillId="0" borderId="459" applyNumberFormat="0" applyFill="0" applyAlignment="0" applyProtection="0">
      <alignment vertical="center"/>
    </xf>
    <xf numFmtId="0" fontId="18" fillId="0" borderId="411">
      <alignment horizontal="left" vertical="center"/>
    </xf>
    <xf numFmtId="0" fontId="7" fillId="88" borderId="402" applyNumberFormat="0" applyFont="0" applyAlignment="0" applyProtection="0">
      <alignment vertical="center"/>
    </xf>
    <xf numFmtId="0" fontId="348" fillId="87" borderId="461" applyNumberFormat="0" applyAlignment="0" applyProtection="0"/>
    <xf numFmtId="0" fontId="268" fillId="87" borderId="515" applyNumberFormat="0" applyAlignment="0" applyProtection="0">
      <alignment vertical="center"/>
    </xf>
    <xf numFmtId="0" fontId="275" fillId="72" borderId="437" applyNumberFormat="0" applyAlignment="0" applyProtection="0">
      <alignment vertical="center"/>
    </xf>
    <xf numFmtId="0" fontId="18" fillId="0" borderId="524">
      <alignment horizontal="left" vertical="center"/>
    </xf>
    <xf numFmtId="0" fontId="18" fillId="0" borderId="440">
      <alignment horizontal="left" vertical="center"/>
    </xf>
    <xf numFmtId="0" fontId="240" fillId="61" borderId="431" applyNumberFormat="0" applyAlignment="0" applyProtection="0"/>
    <xf numFmtId="37" fontId="94" fillId="0" borderId="355" applyAlignment="0"/>
    <xf numFmtId="0" fontId="7" fillId="88" borderId="402" applyNumberFormat="0" applyFont="0" applyAlignment="0" applyProtection="0">
      <alignment vertical="center"/>
    </xf>
    <xf numFmtId="0" fontId="281" fillId="87" borderId="403" applyNumberFormat="0" applyAlignment="0" applyProtection="0">
      <alignment vertical="center"/>
    </xf>
    <xf numFmtId="0" fontId="18" fillId="0" borderId="494">
      <alignment horizontal="left" vertical="center"/>
    </xf>
    <xf numFmtId="0" fontId="18" fillId="0" borderId="405">
      <alignment horizontal="left" vertical="center"/>
    </xf>
    <xf numFmtId="0" fontId="18" fillId="0" borderId="433">
      <alignment horizontal="left" vertical="center"/>
    </xf>
    <xf numFmtId="0" fontId="18" fillId="0" borderId="510">
      <alignment horizontal="left" vertical="center"/>
    </xf>
    <xf numFmtId="0" fontId="233" fillId="61" borderId="528" applyNumberFormat="0" applyAlignment="0" applyProtection="0"/>
    <xf numFmtId="0" fontId="18" fillId="0" borderId="475">
      <alignment horizontal="left" vertical="center"/>
    </xf>
    <xf numFmtId="0" fontId="18" fillId="0" borderId="440">
      <alignment horizontal="left" vertical="center"/>
    </xf>
    <xf numFmtId="37" fontId="94" fillId="0" borderId="408" applyAlignment="0"/>
    <xf numFmtId="0" fontId="240" fillId="61" borderId="438" applyNumberFormat="0" applyAlignment="0" applyProtection="0"/>
    <xf numFmtId="37" fontId="94" fillId="0" borderId="436" applyAlignment="0"/>
    <xf numFmtId="3" fontId="8" fillId="2" borderId="485" applyNumberFormat="0" applyFont="0" applyFill="0" applyBorder="0" applyAlignment="0" applyProtection="0">
      <alignment horizontal="center" vertical="center" wrapText="1"/>
    </xf>
    <xf numFmtId="0" fontId="329" fillId="87" borderId="394" applyNumberFormat="0" applyAlignment="0" applyProtection="0"/>
    <xf numFmtId="0" fontId="274" fillId="0" borderId="386" applyNumberFormat="0" applyFill="0" applyAlignment="0" applyProtection="0">
      <alignment vertical="center"/>
    </xf>
    <xf numFmtId="3" fontId="8" fillId="2" borderId="367" applyNumberFormat="0" applyFont="0" applyFill="0" applyBorder="0" applyAlignment="0" applyProtection="0">
      <alignment horizontal="center" vertical="center" wrapText="1"/>
    </xf>
    <xf numFmtId="0" fontId="275" fillId="72" borderId="528" applyNumberFormat="0" applyAlignment="0" applyProtection="0">
      <alignment vertical="center"/>
    </xf>
    <xf numFmtId="0" fontId="275" fillId="72" borderId="491" applyNumberFormat="0" applyAlignment="0" applyProtection="0">
      <alignment vertical="center"/>
    </xf>
    <xf numFmtId="0" fontId="7" fillId="52" borderId="446" applyNumberFormat="0" applyFont="0" applyAlignment="0" applyProtection="0"/>
    <xf numFmtId="0" fontId="18" fillId="0" borderId="419">
      <alignment horizontal="left" vertical="center"/>
    </xf>
    <xf numFmtId="3" fontId="8" fillId="2" borderId="432" applyNumberFormat="0" applyFont="0" applyFill="0" applyBorder="0" applyAlignment="0" applyProtection="0">
      <alignment horizontal="center" vertical="center" wrapText="1"/>
    </xf>
    <xf numFmtId="3" fontId="8" fillId="2" borderId="358" applyNumberFormat="0" applyFont="0" applyFill="0" applyBorder="0" applyAlignment="0" applyProtection="0">
      <alignment horizontal="center" vertical="center" wrapText="1"/>
    </xf>
    <xf numFmtId="0" fontId="281" fillId="87" borderId="382" applyNumberFormat="0" applyAlignment="0" applyProtection="0">
      <alignment vertical="center"/>
    </xf>
    <xf numFmtId="0" fontId="240" fillId="61" borderId="501" applyNumberFormat="0" applyAlignment="0" applyProtection="0"/>
    <xf numFmtId="0" fontId="18" fillId="0" borderId="503">
      <alignment horizontal="left" vertical="center"/>
    </xf>
    <xf numFmtId="0" fontId="302" fillId="88" borderId="416" applyNumberFormat="0" applyFont="0" applyAlignment="0" applyProtection="0"/>
    <xf numFmtId="3" fontId="8" fillId="2" borderId="375" applyNumberFormat="0" applyFont="0" applyFill="0" applyBorder="0" applyAlignment="0" applyProtection="0">
      <alignment horizontal="center" vertical="center" wrapText="1"/>
    </xf>
    <xf numFmtId="0" fontId="94" fillId="0" borderId="441">
      <alignment vertical="justify" wrapText="1"/>
    </xf>
    <xf numFmtId="0" fontId="18" fillId="0" borderId="463">
      <alignment horizontal="left" vertical="center"/>
    </xf>
    <xf numFmtId="0" fontId="281" fillId="87" borderId="461" applyNumberFormat="0" applyAlignment="0" applyProtection="0">
      <alignment vertical="center"/>
    </xf>
    <xf numFmtId="0" fontId="240" fillId="61" borderId="417" applyNumberFormat="0" applyAlignment="0" applyProtection="0"/>
    <xf numFmtId="0" fontId="348" fillId="87" borderId="501" applyNumberFormat="0" applyAlignment="0" applyProtection="0"/>
    <xf numFmtId="0" fontId="274" fillId="0" borderId="489" applyNumberFormat="0" applyFill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33" fillId="61" borderId="415" applyNumberFormat="0" applyAlignment="0" applyProtection="0"/>
    <xf numFmtId="0" fontId="240" fillId="61" borderId="382" applyNumberFormat="0" applyAlignment="0" applyProtection="0"/>
    <xf numFmtId="0" fontId="233" fillId="61" borderId="381" applyNumberFormat="0" applyAlignment="0" applyProtection="0"/>
    <xf numFmtId="0" fontId="18" fillId="0" borderId="397">
      <alignment horizontal="left" vertical="center"/>
    </xf>
    <xf numFmtId="0" fontId="94" fillId="0" borderId="377">
      <alignment vertical="justify" wrapText="1"/>
    </xf>
    <xf numFmtId="0" fontId="18" fillId="0" borderId="397">
      <alignment horizontal="left" vertical="center"/>
    </xf>
    <xf numFmtId="0" fontId="18" fillId="0" borderId="397">
      <alignment horizontal="left" vertical="center"/>
    </xf>
    <xf numFmtId="0" fontId="18" fillId="0" borderId="457">
      <alignment horizontal="left" vertical="center"/>
    </xf>
    <xf numFmtId="9" fontId="5" fillId="0" borderId="0" applyFont="0" applyFill="0" applyBorder="0" applyAlignment="0" applyProtection="0">
      <alignment vertical="center"/>
    </xf>
    <xf numFmtId="0" fontId="240" fillId="61" borderId="438" applyNumberFormat="0" applyAlignment="0" applyProtection="0"/>
    <xf numFmtId="0" fontId="18" fillId="0" borderId="433">
      <alignment horizontal="left" vertical="center"/>
    </xf>
    <xf numFmtId="245" fontId="18" fillId="0" borderId="440">
      <alignment horizontal="left" vertical="center"/>
    </xf>
    <xf numFmtId="0" fontId="18" fillId="0" borderId="518">
      <alignment horizontal="left" vertical="center"/>
    </xf>
    <xf numFmtId="0" fontId="329" fillId="87" borderId="415" applyNumberFormat="0" applyAlignment="0" applyProtection="0"/>
    <xf numFmtId="9" fontId="5" fillId="0" borderId="0" applyFont="0" applyFill="0" applyBorder="0" applyAlignment="0" applyProtection="0">
      <alignment vertical="center"/>
    </xf>
    <xf numFmtId="0" fontId="302" fillId="88" borderId="356" applyNumberFormat="0" applyFont="0" applyAlignment="0" applyProtection="0"/>
    <xf numFmtId="0" fontId="348" fillId="87" borderId="357" applyNumberFormat="0" applyAlignment="0" applyProtection="0"/>
    <xf numFmtId="0" fontId="281" fillId="87" borderId="403" applyNumberFormat="0" applyAlignment="0" applyProtection="0">
      <alignment vertical="center"/>
    </xf>
    <xf numFmtId="0" fontId="275" fillId="72" borderId="437" applyNumberFormat="0" applyAlignment="0" applyProtection="0">
      <alignment vertical="center"/>
    </xf>
    <xf numFmtId="0" fontId="274" fillId="0" borderId="533" applyNumberFormat="0" applyFill="0" applyAlignment="0" applyProtection="0">
      <alignment vertical="center"/>
    </xf>
    <xf numFmtId="0" fontId="18" fillId="0" borderId="494">
      <alignment horizontal="left" vertical="center"/>
    </xf>
    <xf numFmtId="0" fontId="18" fillId="0" borderId="518">
      <alignment horizontal="left" vertical="center"/>
    </xf>
    <xf numFmtId="0" fontId="281" fillId="87" borderId="455" applyNumberFormat="0" applyAlignment="0" applyProtection="0">
      <alignment vertical="center"/>
    </xf>
    <xf numFmtId="0" fontId="348" fillId="87" borderId="388" applyNumberFormat="0" applyAlignment="0" applyProtection="0"/>
    <xf numFmtId="9" fontId="5" fillId="0" borderId="0" applyFont="0" applyFill="0" applyBorder="0" applyAlignment="0" applyProtection="0">
      <alignment vertical="center"/>
    </xf>
    <xf numFmtId="0" fontId="18" fillId="0" borderId="481">
      <alignment horizontal="left" vertical="center"/>
    </xf>
    <xf numFmtId="0" fontId="275" fillId="72" borderId="372" applyNumberFormat="0" applyAlignment="0" applyProtection="0">
      <alignment vertical="center"/>
    </xf>
    <xf numFmtId="0" fontId="240" fillId="61" borderId="417" applyNumberFormat="0" applyAlignment="0" applyProtection="0"/>
    <xf numFmtId="0" fontId="302" fillId="88" borderId="416" applyNumberFormat="0" applyFont="0" applyAlignment="0" applyProtection="0"/>
    <xf numFmtId="3" fontId="8" fillId="2" borderId="530" applyNumberFormat="0" applyFont="0" applyFill="0" applyBorder="0" applyAlignment="0" applyProtection="0">
      <alignment horizontal="center" vertical="center" wrapText="1"/>
    </xf>
    <xf numFmtId="0" fontId="281" fillId="87" borderId="374" applyNumberFormat="0" applyAlignment="0" applyProtection="0">
      <alignment vertical="center"/>
    </xf>
    <xf numFmtId="0" fontId="18" fillId="0" borderId="405">
      <alignment horizontal="left" vertical="center"/>
    </xf>
    <xf numFmtId="0" fontId="281" fillId="87" borderId="388" applyNumberFormat="0" applyAlignment="0" applyProtection="0">
      <alignment vertical="center"/>
    </xf>
    <xf numFmtId="0" fontId="18" fillId="0" borderId="419">
      <alignment horizontal="left" vertical="center"/>
    </xf>
    <xf numFmtId="0" fontId="281" fillId="87" borderId="492" applyNumberFormat="0" applyAlignment="0" applyProtection="0">
      <alignment vertical="center"/>
    </xf>
    <xf numFmtId="0" fontId="348" fillId="87" borderId="403" applyNumberFormat="0" applyAlignment="0" applyProtection="0"/>
    <xf numFmtId="0" fontId="18" fillId="0" borderId="433">
      <alignment horizontal="left" vertical="center"/>
    </xf>
    <xf numFmtId="0" fontId="94" fillId="0" borderId="369">
      <alignment vertical="justify" wrapText="1"/>
    </xf>
    <xf numFmtId="37" fontId="94" fillId="0" borderId="474" applyAlignment="0"/>
    <xf numFmtId="0" fontId="281" fillId="87" borderId="508" applyNumberFormat="0" applyAlignment="0" applyProtection="0">
      <alignment vertical="center"/>
    </xf>
    <xf numFmtId="0" fontId="18" fillId="0" borderId="518">
      <alignment horizontal="left" vertical="center"/>
    </xf>
    <xf numFmtId="0" fontId="268" fillId="87" borderId="437" applyNumberFormat="0" applyAlignment="0" applyProtection="0">
      <alignment vertical="center"/>
    </xf>
    <xf numFmtId="245" fontId="18" fillId="0" borderId="494">
      <alignment horizontal="left" vertical="center"/>
    </xf>
    <xf numFmtId="0" fontId="18" fillId="0" borderId="487">
      <alignment horizontal="left" vertical="center"/>
    </xf>
    <xf numFmtId="0" fontId="18" fillId="0" borderId="463">
      <alignment horizontal="left" vertical="center"/>
    </xf>
    <xf numFmtId="0" fontId="268" fillId="87" borderId="415" applyNumberFormat="0" applyAlignment="0" applyProtection="0">
      <alignment vertical="center"/>
    </xf>
    <xf numFmtId="0" fontId="240" fillId="61" borderId="484" applyNumberFormat="0" applyAlignment="0" applyProtection="0"/>
    <xf numFmtId="0" fontId="240" fillId="61" borderId="492" applyNumberFormat="0" applyAlignment="0" applyProtection="0"/>
    <xf numFmtId="0" fontId="348" fillId="87" borderId="472" applyNumberFormat="0" applyAlignment="0" applyProtection="0"/>
    <xf numFmtId="0" fontId="240" fillId="61" borderId="492" applyNumberFormat="0" applyAlignment="0" applyProtection="0"/>
    <xf numFmtId="0" fontId="281" fillId="87" borderId="423" applyNumberFormat="0" applyAlignment="0" applyProtection="0">
      <alignment vertical="center"/>
    </xf>
    <xf numFmtId="37" fontId="94" fillId="0" borderId="514" applyAlignment="0"/>
    <xf numFmtId="0" fontId="348" fillId="87" borderId="529" applyNumberFormat="0" applyAlignment="0" applyProtection="0"/>
    <xf numFmtId="37" fontId="94" fillId="0" borderId="371" applyAlignment="0"/>
    <xf numFmtId="245" fontId="18" fillId="0" borderId="411">
      <alignment horizontal="left" vertical="center"/>
    </xf>
    <xf numFmtId="0" fontId="3" fillId="14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40" borderId="98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33" fillId="61" borderId="394" applyNumberFormat="0" applyAlignment="0" applyProtection="0"/>
    <xf numFmtId="0" fontId="268" fillId="87" borderId="499" applyNumberFormat="0" applyAlignment="0" applyProtection="0">
      <alignment vertical="center"/>
    </xf>
    <xf numFmtId="0" fontId="302" fillId="88" borderId="446" applyNumberFormat="0" applyFont="0" applyAlignment="0" applyProtection="0"/>
    <xf numFmtId="0" fontId="281" fillId="87" borderId="431" applyNumberFormat="0" applyAlignment="0" applyProtection="0">
      <alignment vertical="center"/>
    </xf>
    <xf numFmtId="0" fontId="240" fillId="61" borderId="366" applyNumberFormat="0" applyAlignment="0" applyProtection="0"/>
    <xf numFmtId="0" fontId="275" fillId="72" borderId="381" applyNumberFormat="0" applyAlignment="0" applyProtection="0">
      <alignment vertical="center"/>
    </xf>
    <xf numFmtId="0" fontId="7" fillId="88" borderId="446" applyNumberFormat="0" applyFont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8" fillId="0" borderId="228">
      <alignment horizontal="left" vertical="center"/>
    </xf>
    <xf numFmtId="0" fontId="18" fillId="0" borderId="228">
      <alignment horizontal="left" vertical="center"/>
    </xf>
    <xf numFmtId="0" fontId="18" fillId="0" borderId="228">
      <alignment horizontal="left" vertical="center"/>
    </xf>
    <xf numFmtId="0" fontId="18" fillId="0" borderId="228">
      <alignment horizontal="left" vertical="center"/>
    </xf>
    <xf numFmtId="0" fontId="18" fillId="0" borderId="228">
      <alignment horizontal="left" vertical="center"/>
    </xf>
    <xf numFmtId="0" fontId="18" fillId="0" borderId="228">
      <alignment horizontal="left" vertical="center"/>
    </xf>
    <xf numFmtId="0" fontId="18" fillId="0" borderId="228">
      <alignment horizontal="left" vertical="center"/>
    </xf>
    <xf numFmtId="0" fontId="94" fillId="0" borderId="229">
      <alignment vertical="justify" wrapText="1"/>
    </xf>
    <xf numFmtId="0" fontId="3" fillId="0" borderId="0">
      <alignment vertical="center"/>
    </xf>
    <xf numFmtId="0" fontId="3" fillId="0" borderId="0">
      <alignment vertical="center"/>
    </xf>
    <xf numFmtId="0" fontId="240" fillId="61" borderId="357" applyNumberFormat="0" applyAlignment="0" applyProtection="0"/>
    <xf numFmtId="0" fontId="3" fillId="0" borderId="0">
      <alignment vertical="center"/>
    </xf>
    <xf numFmtId="0" fontId="3" fillId="40" borderId="98" applyNumberFormat="0" applyFont="0" applyAlignment="0" applyProtection="0">
      <alignment vertical="center"/>
    </xf>
    <xf numFmtId="0" fontId="3" fillId="0" borderId="0">
      <alignment vertical="center"/>
    </xf>
    <xf numFmtId="0" fontId="7" fillId="52" borderId="356" applyNumberFormat="0" applyFont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88" borderId="356" applyNumberFormat="0" applyFont="0" applyAlignment="0" applyProtection="0">
      <alignment vertical="center"/>
    </xf>
    <xf numFmtId="0" fontId="274" fillId="0" borderId="353" applyNumberFormat="0" applyFill="0" applyAlignment="0" applyProtection="0">
      <alignment vertical="center"/>
    </xf>
    <xf numFmtId="0" fontId="281" fillId="87" borderId="357" applyNumberFormat="0" applyAlignment="0" applyProtection="0">
      <alignment vertical="center"/>
    </xf>
    <xf numFmtId="0" fontId="3" fillId="0" borderId="0">
      <alignment vertical="center"/>
    </xf>
    <xf numFmtId="245" fontId="18" fillId="0" borderId="228">
      <alignment horizontal="left" vertical="center"/>
    </xf>
    <xf numFmtId="0" fontId="3" fillId="0" borderId="0">
      <alignment vertical="center"/>
    </xf>
    <xf numFmtId="0" fontId="3" fillId="0" borderId="0">
      <alignment vertical="center"/>
    </xf>
    <xf numFmtId="37" fontId="94" fillId="0" borderId="355" applyAlignment="0"/>
    <xf numFmtId="0" fontId="3" fillId="0" borderId="0">
      <alignment vertical="center"/>
    </xf>
    <xf numFmtId="3" fontId="8" fillId="2" borderId="358" applyNumberFormat="0" applyFont="0" applyFill="0" applyBorder="0" applyAlignment="0" applyProtection="0">
      <alignment horizontal="center" vertical="center" wrapText="1"/>
    </xf>
    <xf numFmtId="0" fontId="18" fillId="0" borderId="463">
      <alignment horizontal="left" vertical="center"/>
    </xf>
    <xf numFmtId="0" fontId="302" fillId="88" borderId="356" applyNumberFormat="0" applyFont="0" applyAlignment="0" applyProtection="0"/>
    <xf numFmtId="0" fontId="348" fillId="87" borderId="357" applyNumberFormat="0" applyAlignment="0" applyProtection="0"/>
    <xf numFmtId="245" fontId="18" fillId="0" borderId="228">
      <alignment horizontal="left" vertical="center"/>
    </xf>
    <xf numFmtId="0" fontId="3" fillId="0" borderId="0">
      <alignment vertical="center"/>
    </xf>
    <xf numFmtId="0" fontId="3" fillId="14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40" borderId="98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48" fillId="87" borderId="431" applyNumberFormat="0" applyAlignment="0" applyProtection="0"/>
    <xf numFmtId="0" fontId="348" fillId="87" borderId="438" applyNumberFormat="0" applyAlignment="0" applyProtection="0"/>
    <xf numFmtId="0" fontId="18" fillId="0" borderId="425">
      <alignment horizontal="left" vertical="center"/>
    </xf>
    <xf numFmtId="0" fontId="3" fillId="19" borderId="0" applyNumberFormat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8" fillId="0" borderId="440">
      <alignment horizontal="left" vertical="center"/>
    </xf>
    <xf numFmtId="0" fontId="3" fillId="24" borderId="0" applyNumberFormat="0" applyBorder="0" applyAlignment="0" applyProtection="0">
      <alignment vertical="center"/>
    </xf>
    <xf numFmtId="0" fontId="329" fillId="87" borderId="445" applyNumberFormat="0" applyAlignment="0" applyProtection="0"/>
    <xf numFmtId="0" fontId="302" fillId="88" borderId="359" applyNumberFormat="0" applyFont="0" applyAlignment="0" applyProtection="0"/>
    <xf numFmtId="0" fontId="3" fillId="23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48" fillId="87" borderId="438" applyNumberFormat="0" applyAlignment="0" applyProtection="0"/>
    <xf numFmtId="0" fontId="3" fillId="25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75" fillId="72" borderId="528" applyNumberFormat="0" applyAlignment="0" applyProtection="0">
      <alignment vertical="center"/>
    </xf>
    <xf numFmtId="0" fontId="3" fillId="0" borderId="0">
      <alignment vertical="center"/>
    </xf>
    <xf numFmtId="0" fontId="3" fillId="40" borderId="98" applyNumberFormat="0" applyFont="0" applyAlignment="0" applyProtection="0">
      <alignment vertical="center"/>
    </xf>
    <xf numFmtId="0" fontId="3" fillId="0" borderId="0">
      <alignment vertical="center"/>
    </xf>
    <xf numFmtId="0" fontId="7" fillId="52" borderId="359" applyNumberFormat="0" applyFont="0" applyAlignment="0" applyProtection="0"/>
    <xf numFmtId="0" fontId="3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7" fillId="88" borderId="359" applyNumberFormat="0" applyFont="0" applyAlignment="0" applyProtection="0">
      <alignment vertical="center"/>
    </xf>
    <xf numFmtId="0" fontId="302" fillId="88" borderId="359" applyNumberFormat="0" applyFont="0" applyAlignment="0" applyProtection="0"/>
    <xf numFmtId="0" fontId="3" fillId="14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40" borderId="98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7" fontId="94" fillId="0" borderId="400" applyAlignment="0"/>
    <xf numFmtId="0" fontId="94" fillId="0" borderId="398">
      <alignment vertical="justify" wrapText="1"/>
    </xf>
    <xf numFmtId="0" fontId="18" fillId="0" borderId="397">
      <alignment horizontal="left" vertical="center"/>
    </xf>
    <xf numFmtId="0" fontId="94" fillId="0" borderId="504">
      <alignment vertical="justify" wrapText="1"/>
    </xf>
    <xf numFmtId="0" fontId="18" fillId="0" borderId="397">
      <alignment horizontal="left" vertical="center"/>
    </xf>
    <xf numFmtId="0" fontId="18" fillId="0" borderId="440">
      <alignment horizontal="left" vertical="center"/>
    </xf>
    <xf numFmtId="9" fontId="5" fillId="0" borderId="0" applyFont="0" applyFill="0" applyBorder="0" applyAlignment="0" applyProtection="0">
      <alignment vertical="center"/>
    </xf>
    <xf numFmtId="0" fontId="348" fillId="87" borderId="492" applyNumberFormat="0" applyAlignment="0" applyProtection="0"/>
    <xf numFmtId="0" fontId="329" fillId="87" borderId="445" applyNumberFormat="0" applyAlignment="0" applyProtection="0"/>
    <xf numFmtId="0" fontId="18" fillId="0" borderId="179">
      <alignment horizontal="left" vertical="center"/>
    </xf>
    <xf numFmtId="0" fontId="18" fillId="0" borderId="179">
      <alignment horizontal="left" vertical="center"/>
    </xf>
    <xf numFmtId="0" fontId="18" fillId="0" borderId="179">
      <alignment horizontal="left" vertical="center"/>
    </xf>
    <xf numFmtId="0" fontId="18" fillId="0" borderId="179">
      <alignment horizontal="left" vertical="center"/>
    </xf>
    <xf numFmtId="0" fontId="18" fillId="0" borderId="179">
      <alignment horizontal="left" vertical="center"/>
    </xf>
    <xf numFmtId="0" fontId="18" fillId="0" borderId="179">
      <alignment horizontal="left" vertical="center"/>
    </xf>
    <xf numFmtId="0" fontId="18" fillId="0" borderId="179">
      <alignment horizontal="left" vertical="center"/>
    </xf>
    <xf numFmtId="0" fontId="94" fillId="0" borderId="180">
      <alignment vertical="justify" wrapText="1"/>
    </xf>
    <xf numFmtId="0" fontId="7" fillId="52" borderId="359" applyNumberFormat="0" applyFont="0" applyAlignment="0" applyProtection="0"/>
    <xf numFmtId="0" fontId="7" fillId="88" borderId="359" applyNumberFormat="0" applyFont="0" applyAlignment="0" applyProtection="0">
      <alignment vertical="center"/>
    </xf>
    <xf numFmtId="0" fontId="240" fillId="61" borderId="388" applyNumberFormat="0" applyAlignment="0" applyProtection="0"/>
    <xf numFmtId="245" fontId="18" fillId="0" borderId="179">
      <alignment horizontal="left" vertical="center"/>
    </xf>
    <xf numFmtId="0" fontId="302" fillId="88" borderId="359" applyNumberFormat="0" applyFont="0" applyAlignment="0" applyProtection="0"/>
    <xf numFmtId="245" fontId="18" fillId="0" borderId="179">
      <alignment horizontal="left" vertical="center"/>
    </xf>
    <xf numFmtId="0" fontId="348" fillId="87" borderId="479" applyNumberFormat="0" applyAlignment="0" applyProtection="0"/>
    <xf numFmtId="0" fontId="281" fillId="87" borderId="479" applyNumberFormat="0" applyAlignment="0" applyProtection="0">
      <alignment vertical="center"/>
    </xf>
    <xf numFmtId="0" fontId="329" fillId="87" borderId="507" applyNumberFormat="0" applyAlignment="0" applyProtection="0"/>
    <xf numFmtId="0" fontId="18" fillId="0" borderId="360">
      <alignment horizontal="left" vertical="center"/>
    </xf>
    <xf numFmtId="0" fontId="18" fillId="0" borderId="360">
      <alignment horizontal="left" vertical="center"/>
    </xf>
    <xf numFmtId="0" fontId="18" fillId="0" borderId="360">
      <alignment horizontal="left" vertical="center"/>
    </xf>
    <xf numFmtId="0" fontId="18" fillId="0" borderId="360">
      <alignment horizontal="left" vertical="center"/>
    </xf>
    <xf numFmtId="0" fontId="18" fillId="0" borderId="360">
      <alignment horizontal="left" vertical="center"/>
    </xf>
    <xf numFmtId="0" fontId="18" fillId="0" borderId="360">
      <alignment horizontal="left" vertical="center"/>
    </xf>
    <xf numFmtId="0" fontId="18" fillId="0" borderId="360">
      <alignment horizontal="left" vertical="center"/>
    </xf>
    <xf numFmtId="0" fontId="18" fillId="0" borderId="494">
      <alignment horizontal="left" vertical="center"/>
    </xf>
    <xf numFmtId="0" fontId="281" fillId="87" borderId="431" applyNumberFormat="0" applyAlignment="0" applyProtection="0">
      <alignment vertical="center"/>
    </xf>
    <xf numFmtId="0" fontId="18" fillId="0" borderId="524">
      <alignment horizontal="left" vertical="center"/>
    </xf>
    <xf numFmtId="0" fontId="94" fillId="0" borderId="361">
      <alignment vertical="justify" wrapText="1"/>
    </xf>
    <xf numFmtId="9" fontId="5" fillId="0" borderId="0" applyFont="0" applyFill="0" applyBorder="0" applyAlignment="0" applyProtection="0">
      <alignment vertical="center"/>
    </xf>
    <xf numFmtId="0" fontId="274" fillId="0" borderId="362" applyNumberFormat="0" applyFill="0" applyAlignment="0" applyProtection="0">
      <alignment vertical="center"/>
    </xf>
    <xf numFmtId="245" fontId="18" fillId="0" borderId="360">
      <alignment horizontal="left" vertical="center"/>
    </xf>
    <xf numFmtId="245" fontId="18" fillId="0" borderId="360">
      <alignment horizontal="left" vertical="center"/>
    </xf>
    <xf numFmtId="37" fontId="94" fillId="0" borderId="490" applyAlignment="0"/>
    <xf numFmtId="9" fontId="5" fillId="0" borderId="0" applyFont="0" applyFill="0" applyBorder="0" applyAlignment="0" applyProtection="0">
      <alignment vertical="center"/>
    </xf>
    <xf numFmtId="0" fontId="18" fillId="0" borderId="481">
      <alignment horizontal="left" vertical="center"/>
    </xf>
    <xf numFmtId="0" fontId="281" fillId="87" borderId="461" applyNumberFormat="0" applyAlignment="0" applyProtection="0">
      <alignment vertical="center"/>
    </xf>
    <xf numFmtId="0" fontId="18" fillId="0" borderId="433">
      <alignment horizontal="left" vertical="center"/>
    </xf>
    <xf numFmtId="0" fontId="18" fillId="0" borderId="360">
      <alignment horizontal="left" vertical="center"/>
    </xf>
    <xf numFmtId="0" fontId="18" fillId="0" borderId="360">
      <alignment horizontal="left" vertical="center"/>
    </xf>
    <xf numFmtId="0" fontId="18" fillId="0" borderId="360">
      <alignment horizontal="left" vertical="center"/>
    </xf>
    <xf numFmtId="0" fontId="18" fillId="0" borderId="360">
      <alignment horizontal="left" vertical="center"/>
    </xf>
    <xf numFmtId="0" fontId="18" fillId="0" borderId="360">
      <alignment horizontal="left" vertical="center"/>
    </xf>
    <xf numFmtId="0" fontId="18" fillId="0" borderId="360">
      <alignment horizontal="left" vertical="center"/>
    </xf>
    <xf numFmtId="0" fontId="18" fillId="0" borderId="360">
      <alignment horizontal="left" vertical="center"/>
    </xf>
    <xf numFmtId="245" fontId="18" fillId="0" borderId="360">
      <alignment horizontal="left" vertical="center"/>
    </xf>
    <xf numFmtId="245" fontId="18" fillId="0" borderId="360">
      <alignment horizontal="left" vertical="center"/>
    </xf>
    <xf numFmtId="0" fontId="274" fillId="0" borderId="370" applyNumberFormat="0" applyFill="0" applyAlignment="0" applyProtection="0">
      <alignment vertical="center"/>
    </xf>
    <xf numFmtId="0" fontId="275" fillId="72" borderId="365" applyNumberFormat="0" applyAlignment="0" applyProtection="0">
      <alignment vertical="center"/>
    </xf>
    <xf numFmtId="0" fontId="281" fillId="87" borderId="366" applyNumberFormat="0" applyAlignment="0" applyProtection="0">
      <alignment vertical="center"/>
    </xf>
    <xf numFmtId="245" fontId="18" fillId="0" borderId="368">
      <alignment horizontal="left" vertical="center"/>
    </xf>
    <xf numFmtId="0" fontId="329" fillId="87" borderId="365" applyNumberFormat="0" applyAlignment="0" applyProtection="0"/>
    <xf numFmtId="0" fontId="348" fillId="87" borderId="366" applyNumberFormat="0" applyAlignment="0" applyProtection="0"/>
    <xf numFmtId="245" fontId="18" fillId="0" borderId="368">
      <alignment horizontal="left" vertical="center"/>
    </xf>
    <xf numFmtId="0" fontId="18" fillId="0" borderId="368">
      <alignment horizontal="left" vertical="center"/>
    </xf>
    <xf numFmtId="0" fontId="18" fillId="0" borderId="368">
      <alignment horizontal="left" vertical="center"/>
    </xf>
    <xf numFmtId="0" fontId="18" fillId="0" borderId="368">
      <alignment horizontal="left" vertical="center"/>
    </xf>
    <xf numFmtId="0" fontId="18" fillId="0" borderId="368">
      <alignment horizontal="left" vertical="center"/>
    </xf>
    <xf numFmtId="0" fontId="18" fillId="0" borderId="368">
      <alignment horizontal="left" vertical="center"/>
    </xf>
    <xf numFmtId="0" fontId="18" fillId="0" borderId="368">
      <alignment horizontal="left" vertical="center"/>
    </xf>
    <xf numFmtId="0" fontId="18" fillId="0" borderId="368">
      <alignment horizontal="left" vertical="center"/>
    </xf>
    <xf numFmtId="245" fontId="18" fillId="0" borderId="368">
      <alignment horizontal="left" vertical="center"/>
    </xf>
    <xf numFmtId="245" fontId="18" fillId="0" borderId="368">
      <alignment horizontal="left" vertical="center"/>
    </xf>
    <xf numFmtId="0" fontId="94" fillId="0" borderId="377">
      <alignment vertical="justify" wrapText="1"/>
    </xf>
    <xf numFmtId="0" fontId="233" fillId="61" borderId="372" applyNumberFormat="0" applyAlignment="0" applyProtection="0"/>
    <xf numFmtId="0" fontId="240" fillId="61" borderId="374" applyNumberFormat="0" applyAlignment="0" applyProtection="0"/>
    <xf numFmtId="0" fontId="18" fillId="0" borderId="463">
      <alignment horizontal="left" vertical="center"/>
    </xf>
    <xf numFmtId="0" fontId="7" fillId="52" borderId="373" applyNumberFormat="0" applyFont="0" applyAlignment="0" applyProtection="0"/>
    <xf numFmtId="0" fontId="268" fillId="87" borderId="372" applyNumberFormat="0" applyAlignment="0" applyProtection="0">
      <alignment vertical="center"/>
    </xf>
    <xf numFmtId="0" fontId="7" fillId="88" borderId="373" applyNumberFormat="0" applyFont="0" applyAlignment="0" applyProtection="0">
      <alignment vertical="center"/>
    </xf>
    <xf numFmtId="0" fontId="274" fillId="0" borderId="378" applyNumberFormat="0" applyFill="0" applyAlignment="0" applyProtection="0">
      <alignment vertical="center"/>
    </xf>
    <xf numFmtId="0" fontId="275" fillId="72" borderId="372" applyNumberFormat="0" applyAlignment="0" applyProtection="0">
      <alignment vertical="center"/>
    </xf>
    <xf numFmtId="0" fontId="281" fillId="87" borderId="374" applyNumberFormat="0" applyAlignment="0" applyProtection="0">
      <alignment vertical="center"/>
    </xf>
    <xf numFmtId="245" fontId="18" fillId="0" borderId="376">
      <alignment horizontal="left" vertical="center"/>
    </xf>
    <xf numFmtId="0" fontId="329" fillId="87" borderId="372" applyNumberFormat="0" applyAlignment="0" applyProtection="0"/>
    <xf numFmtId="0" fontId="302" fillId="88" borderId="373" applyNumberFormat="0" applyFont="0" applyAlignment="0" applyProtection="0"/>
    <xf numFmtId="0" fontId="348" fillId="87" borderId="374" applyNumberFormat="0" applyAlignment="0" applyProtection="0"/>
    <xf numFmtId="245" fontId="18" fillId="0" borderId="376">
      <alignment horizontal="left" vertical="center"/>
    </xf>
    <xf numFmtId="3" fontId="8" fillId="2" borderId="418" applyNumberFormat="0" applyFont="0" applyFill="0" applyBorder="0" applyAlignment="0" applyProtection="0">
      <alignment horizontal="center" vertical="center" wrapText="1"/>
    </xf>
    <xf numFmtId="37" fontId="94" fillId="0" borderId="527" applyAlignment="0"/>
    <xf numFmtId="0" fontId="18" fillId="0" borderId="376">
      <alignment horizontal="left" vertical="center"/>
    </xf>
    <xf numFmtId="0" fontId="18" fillId="0" borderId="376">
      <alignment horizontal="left" vertical="center"/>
    </xf>
    <xf numFmtId="0" fontId="18" fillId="0" borderId="376">
      <alignment horizontal="left" vertical="center"/>
    </xf>
    <xf numFmtId="0" fontId="18" fillId="0" borderId="376">
      <alignment horizontal="left" vertical="center"/>
    </xf>
    <xf numFmtId="0" fontId="18" fillId="0" borderId="376">
      <alignment horizontal="left" vertical="center"/>
    </xf>
    <xf numFmtId="0" fontId="18" fillId="0" borderId="376">
      <alignment horizontal="left" vertical="center"/>
    </xf>
    <xf numFmtId="0" fontId="18" fillId="0" borderId="376">
      <alignment horizontal="left" vertical="center"/>
    </xf>
    <xf numFmtId="245" fontId="18" fillId="0" borderId="376">
      <alignment horizontal="left" vertical="center"/>
    </xf>
    <xf numFmtId="245" fontId="18" fillId="0" borderId="376">
      <alignment horizontal="left" vertical="center"/>
    </xf>
    <xf numFmtId="0" fontId="233" fillId="61" borderId="445" applyNumberFormat="0" applyAlignment="0" applyProtection="0"/>
    <xf numFmtId="0" fontId="329" fillId="87" borderId="381" applyNumberFormat="0" applyAlignment="0" applyProtection="0"/>
    <xf numFmtId="0" fontId="348" fillId="87" borderId="382" applyNumberFormat="0" applyAlignment="0" applyProtection="0"/>
    <xf numFmtId="37" fontId="94" fillId="0" borderId="380" applyAlignment="0"/>
    <xf numFmtId="0" fontId="7" fillId="88" borderId="416" applyNumberFormat="0" applyFont="0" applyAlignment="0" applyProtection="0">
      <alignment vertical="center"/>
    </xf>
    <xf numFmtId="3" fontId="8" fillId="2" borderId="383" applyNumberFormat="0" applyFont="0" applyFill="0" applyBorder="0" applyAlignment="0" applyProtection="0">
      <alignment horizontal="center" vertical="center" wrapText="1"/>
    </xf>
    <xf numFmtId="0" fontId="94" fillId="0" borderId="385">
      <alignment vertical="justify" wrapText="1"/>
    </xf>
    <xf numFmtId="0" fontId="233" fillId="61" borderId="381" applyNumberFormat="0" applyAlignment="0" applyProtection="0"/>
    <xf numFmtId="0" fontId="240" fillId="61" borderId="382" applyNumberFormat="0" applyAlignment="0" applyProtection="0"/>
    <xf numFmtId="0" fontId="268" fillId="87" borderId="381" applyNumberFormat="0" applyAlignment="0" applyProtection="0">
      <alignment vertical="center"/>
    </xf>
    <xf numFmtId="0" fontId="274" fillId="0" borderId="386" applyNumberFormat="0" applyFill="0" applyAlignment="0" applyProtection="0">
      <alignment vertical="center"/>
    </xf>
    <xf numFmtId="0" fontId="275" fillId="72" borderId="381" applyNumberFormat="0" applyAlignment="0" applyProtection="0">
      <alignment vertical="center"/>
    </xf>
    <xf numFmtId="0" fontId="281" fillId="87" borderId="382" applyNumberFormat="0" applyAlignment="0" applyProtection="0">
      <alignment vertical="center"/>
    </xf>
    <xf numFmtId="245" fontId="18" fillId="0" borderId="384">
      <alignment horizontal="left" vertical="center"/>
    </xf>
    <xf numFmtId="0" fontId="329" fillId="87" borderId="381" applyNumberFormat="0" applyAlignment="0" applyProtection="0"/>
    <xf numFmtId="0" fontId="348" fillId="87" borderId="382" applyNumberFormat="0" applyAlignment="0" applyProtection="0"/>
    <xf numFmtId="245" fontId="18" fillId="0" borderId="384">
      <alignment horizontal="left" vertical="center"/>
    </xf>
    <xf numFmtId="0" fontId="18" fillId="0" borderId="384">
      <alignment horizontal="left" vertical="center"/>
    </xf>
    <xf numFmtId="0" fontId="18" fillId="0" borderId="384">
      <alignment horizontal="left" vertical="center"/>
    </xf>
    <xf numFmtId="0" fontId="18" fillId="0" borderId="384">
      <alignment horizontal="left" vertical="center"/>
    </xf>
    <xf numFmtId="0" fontId="18" fillId="0" borderId="384">
      <alignment horizontal="left" vertical="center"/>
    </xf>
    <xf numFmtId="0" fontId="18" fillId="0" borderId="384">
      <alignment horizontal="left" vertical="center"/>
    </xf>
    <xf numFmtId="0" fontId="18" fillId="0" borderId="384">
      <alignment horizontal="left" vertical="center"/>
    </xf>
    <xf numFmtId="0" fontId="18" fillId="0" borderId="384">
      <alignment horizontal="left" vertical="center"/>
    </xf>
    <xf numFmtId="245" fontId="18" fillId="0" borderId="384">
      <alignment horizontal="left" vertical="center"/>
    </xf>
    <xf numFmtId="245" fontId="18" fillId="0" borderId="384">
      <alignment horizontal="left" vertical="center"/>
    </xf>
    <xf numFmtId="37" fontId="94" fillId="0" borderId="414" applyAlignment="0"/>
    <xf numFmtId="0" fontId="348" fillId="87" borderId="492" applyNumberFormat="0" applyAlignment="0" applyProtection="0"/>
    <xf numFmtId="0" fontId="94" fillId="0" borderId="464">
      <alignment vertical="justify" wrapText="1"/>
    </xf>
    <xf numFmtId="245" fontId="18" fillId="0" borderId="390">
      <alignment horizontal="left" vertical="center"/>
    </xf>
    <xf numFmtId="0" fontId="268" fillId="87" borderId="394" applyNumberFormat="0" applyAlignment="0" applyProtection="0">
      <alignment vertical="center"/>
    </xf>
    <xf numFmtId="0" fontId="274" fillId="0" borderId="399" applyNumberFormat="0" applyFill="0" applyAlignment="0" applyProtection="0">
      <alignment vertical="center"/>
    </xf>
    <xf numFmtId="0" fontId="275" fillId="72" borderId="394" applyNumberFormat="0" applyAlignment="0" applyProtection="0">
      <alignment vertical="center"/>
    </xf>
    <xf numFmtId="0" fontId="281" fillId="87" borderId="395" applyNumberFormat="0" applyAlignment="0" applyProtection="0">
      <alignment vertical="center"/>
    </xf>
    <xf numFmtId="245" fontId="18" fillId="0" borderId="397">
      <alignment horizontal="left" vertical="center"/>
    </xf>
    <xf numFmtId="0" fontId="329" fillId="87" borderId="394" applyNumberFormat="0" applyAlignment="0" applyProtection="0"/>
    <xf numFmtId="0" fontId="348" fillId="87" borderId="395" applyNumberFormat="0" applyAlignment="0" applyProtection="0"/>
    <xf numFmtId="245" fontId="18" fillId="0" borderId="397">
      <alignment horizontal="left" vertical="center"/>
    </xf>
    <xf numFmtId="0" fontId="18" fillId="0" borderId="440">
      <alignment horizontal="left" vertical="center"/>
    </xf>
    <xf numFmtId="0" fontId="281" fillId="87" borderId="479" applyNumberFormat="0" applyAlignment="0" applyProtection="0">
      <alignment vertical="center"/>
    </xf>
    <xf numFmtId="3" fontId="8" fillId="2" borderId="517" applyNumberFormat="0" applyFont="0" applyFill="0" applyBorder="0" applyAlignment="0" applyProtection="0">
      <alignment horizontal="center" vertical="center" wrapText="1"/>
    </xf>
    <xf numFmtId="0" fontId="18" fillId="0" borderId="440">
      <alignment horizontal="left" vertical="center"/>
    </xf>
    <xf numFmtId="9" fontId="5" fillId="0" borderId="0" applyFont="0" applyFill="0" applyBorder="0" applyAlignment="0" applyProtection="0">
      <alignment vertical="center"/>
    </xf>
    <xf numFmtId="0" fontId="18" fillId="0" borderId="397">
      <alignment horizontal="left" vertical="center"/>
    </xf>
    <xf numFmtId="0" fontId="18" fillId="0" borderId="397">
      <alignment horizontal="left" vertical="center"/>
    </xf>
    <xf numFmtId="0" fontId="18" fillId="0" borderId="397">
      <alignment horizontal="left" vertical="center"/>
    </xf>
    <xf numFmtId="0" fontId="18" fillId="0" borderId="397">
      <alignment horizontal="left" vertical="center"/>
    </xf>
    <xf numFmtId="0" fontId="18" fillId="0" borderId="397">
      <alignment horizontal="left" vertical="center"/>
    </xf>
    <xf numFmtId="0" fontId="18" fillId="0" borderId="397">
      <alignment horizontal="left" vertical="center"/>
    </xf>
    <xf numFmtId="0" fontId="18" fillId="0" borderId="397">
      <alignment horizontal="left" vertical="center"/>
    </xf>
    <xf numFmtId="245" fontId="18" fillId="0" borderId="397">
      <alignment horizontal="left" vertical="center"/>
    </xf>
    <xf numFmtId="245" fontId="18" fillId="0" borderId="397">
      <alignment horizontal="left" vertical="center"/>
    </xf>
    <xf numFmtId="0" fontId="18" fillId="0" borderId="440">
      <alignment horizontal="left" vertical="center"/>
    </xf>
    <xf numFmtId="0" fontId="94" fillId="0" borderId="406">
      <alignment vertical="justify" wrapText="1"/>
    </xf>
    <xf numFmtId="37" fontId="94" fillId="0" borderId="436" applyAlignment="0"/>
    <xf numFmtId="0" fontId="233" fillId="61" borderId="401" applyNumberFormat="0" applyAlignment="0" applyProtection="0"/>
    <xf numFmtId="0" fontId="240" fillId="61" borderId="403" applyNumberFormat="0" applyAlignment="0" applyProtection="0"/>
    <xf numFmtId="0" fontId="7" fillId="52" borderId="402" applyNumberFormat="0" applyFont="0" applyAlignment="0" applyProtection="0"/>
    <xf numFmtId="0" fontId="268" fillId="87" borderId="401" applyNumberFormat="0" applyAlignment="0" applyProtection="0">
      <alignment vertical="center"/>
    </xf>
    <xf numFmtId="0" fontId="7" fillId="88" borderId="402" applyNumberFormat="0" applyFont="0" applyAlignment="0" applyProtection="0">
      <alignment vertical="center"/>
    </xf>
    <xf numFmtId="0" fontId="274" fillId="0" borderId="407" applyNumberFormat="0" applyFill="0" applyAlignment="0" applyProtection="0">
      <alignment vertical="center"/>
    </xf>
    <xf numFmtId="0" fontId="275" fillId="72" borderId="401" applyNumberFormat="0" applyAlignment="0" applyProtection="0">
      <alignment vertical="center"/>
    </xf>
    <xf numFmtId="0" fontId="281" fillId="87" borderId="403" applyNumberFormat="0" applyAlignment="0" applyProtection="0">
      <alignment vertical="center"/>
    </xf>
    <xf numFmtId="245" fontId="18" fillId="0" borderId="405">
      <alignment horizontal="left" vertical="center"/>
    </xf>
    <xf numFmtId="0" fontId="329" fillId="87" borderId="401" applyNumberFormat="0" applyAlignment="0" applyProtection="0"/>
    <xf numFmtId="0" fontId="302" fillId="88" borderId="402" applyNumberFormat="0" applyFont="0" applyAlignment="0" applyProtection="0"/>
    <xf numFmtId="0" fontId="348" fillId="87" borderId="403" applyNumberFormat="0" applyAlignment="0" applyProtection="0"/>
    <xf numFmtId="245" fontId="18" fillId="0" borderId="405">
      <alignment horizontal="left" vertical="center"/>
    </xf>
    <xf numFmtId="0" fontId="281" fillId="87" borderId="516" applyNumberFormat="0" applyAlignment="0" applyProtection="0">
      <alignment vertical="center"/>
    </xf>
    <xf numFmtId="0" fontId="240" fillId="61" borderId="417" applyNumberFormat="0" applyAlignment="0" applyProtection="0"/>
    <xf numFmtId="0" fontId="7" fillId="52" borderId="416" applyNumberFormat="0" applyFont="0" applyAlignment="0" applyProtection="0"/>
    <xf numFmtId="0" fontId="18" fillId="0" borderId="405">
      <alignment horizontal="left" vertical="center"/>
    </xf>
    <xf numFmtId="0" fontId="18" fillId="0" borderId="405">
      <alignment horizontal="left" vertical="center"/>
    </xf>
    <xf numFmtId="0" fontId="18" fillId="0" borderId="405">
      <alignment horizontal="left" vertical="center"/>
    </xf>
    <xf numFmtId="0" fontId="18" fillId="0" borderId="405">
      <alignment horizontal="left" vertical="center"/>
    </xf>
    <xf numFmtId="0" fontId="18" fillId="0" borderId="405">
      <alignment horizontal="left" vertical="center"/>
    </xf>
    <xf numFmtId="0" fontId="18" fillId="0" borderId="405">
      <alignment horizontal="left" vertical="center"/>
    </xf>
    <xf numFmtId="0" fontId="18" fillId="0" borderId="405">
      <alignment horizontal="left" vertical="center"/>
    </xf>
    <xf numFmtId="245" fontId="18" fillId="0" borderId="405">
      <alignment horizontal="left" vertical="center"/>
    </xf>
    <xf numFmtId="245" fontId="18" fillId="0" borderId="405">
      <alignment horizontal="left" vertical="center"/>
    </xf>
    <xf numFmtId="37" fontId="94" fillId="0" borderId="498" applyAlignment="0"/>
    <xf numFmtId="0" fontId="18" fillId="0" borderId="510">
      <alignment horizontal="left" vertical="center"/>
    </xf>
    <xf numFmtId="0" fontId="94" fillId="0" borderId="482">
      <alignment vertical="justify" wrapText="1"/>
    </xf>
    <xf numFmtId="0" fontId="18" fillId="0" borderId="449">
      <alignment horizontal="left" vertical="center"/>
    </xf>
    <xf numFmtId="0" fontId="18" fillId="0" borderId="411">
      <alignment horizontal="left" vertical="center"/>
    </xf>
    <xf numFmtId="0" fontId="18" fillId="0" borderId="411">
      <alignment horizontal="left" vertical="center"/>
    </xf>
    <xf numFmtId="0" fontId="18" fillId="0" borderId="411">
      <alignment horizontal="left" vertical="center"/>
    </xf>
    <xf numFmtId="0" fontId="18" fillId="0" borderId="411">
      <alignment horizontal="left" vertical="center"/>
    </xf>
    <xf numFmtId="0" fontId="18" fillId="0" borderId="411">
      <alignment horizontal="left" vertical="center"/>
    </xf>
    <xf numFmtId="0" fontId="18" fillId="0" borderId="411">
      <alignment horizontal="left" vertical="center"/>
    </xf>
    <xf numFmtId="0" fontId="18" fillId="0" borderId="411">
      <alignment horizontal="left" vertical="center"/>
    </xf>
    <xf numFmtId="0" fontId="281" fillId="87" borderId="472" applyNumberFormat="0" applyAlignment="0" applyProtection="0">
      <alignment vertical="center"/>
    </xf>
    <xf numFmtId="0" fontId="348" fillId="87" borderId="409" applyNumberFormat="0" applyAlignment="0" applyProtection="0"/>
    <xf numFmtId="37" fontId="94" fillId="0" borderId="408" applyAlignment="0"/>
    <xf numFmtId="3" fontId="8" fillId="2" borderId="410" applyNumberFormat="0" applyFont="0" applyFill="0" applyBorder="0" applyAlignment="0" applyProtection="0">
      <alignment horizontal="center" vertical="center" wrapText="1"/>
    </xf>
    <xf numFmtId="0" fontId="94" fillId="0" borderId="412">
      <alignment vertical="justify" wrapText="1"/>
    </xf>
    <xf numFmtId="0" fontId="240" fillId="61" borderId="409" applyNumberFormat="0" applyAlignment="0" applyProtection="0"/>
    <xf numFmtId="0" fontId="274" fillId="0" borderId="413" applyNumberFormat="0" applyFill="0" applyAlignment="0" applyProtection="0">
      <alignment vertical="center"/>
    </xf>
    <xf numFmtId="0" fontId="281" fillId="87" borderId="409" applyNumberFormat="0" applyAlignment="0" applyProtection="0">
      <alignment vertical="center"/>
    </xf>
    <xf numFmtId="245" fontId="18" fillId="0" borderId="411">
      <alignment horizontal="left" vertical="center"/>
    </xf>
    <xf numFmtId="0" fontId="348" fillId="87" borderId="409" applyNumberFormat="0" applyAlignment="0" applyProtection="0"/>
    <xf numFmtId="245" fontId="18" fillId="0" borderId="411">
      <alignment horizontal="left" vertical="center"/>
    </xf>
    <xf numFmtId="0" fontId="240" fillId="61" borderId="492" applyNumberFormat="0" applyAlignment="0" applyProtection="0"/>
    <xf numFmtId="0" fontId="18" fillId="0" borderId="411">
      <alignment horizontal="left" vertical="center"/>
    </xf>
    <xf numFmtId="0" fontId="18" fillId="0" borderId="411">
      <alignment horizontal="left" vertical="center"/>
    </xf>
    <xf numFmtId="0" fontId="18" fillId="0" borderId="411">
      <alignment horizontal="left" vertical="center"/>
    </xf>
    <xf numFmtId="0" fontId="18" fillId="0" borderId="411">
      <alignment horizontal="left" vertical="center"/>
    </xf>
    <xf numFmtId="0" fontId="18" fillId="0" borderId="411">
      <alignment horizontal="left" vertical="center"/>
    </xf>
    <xf numFmtId="0" fontId="18" fillId="0" borderId="411">
      <alignment horizontal="left" vertical="center"/>
    </xf>
    <xf numFmtId="0" fontId="18" fillId="0" borderId="411">
      <alignment horizontal="left" vertical="center"/>
    </xf>
    <xf numFmtId="245" fontId="18" fillId="0" borderId="411">
      <alignment horizontal="left" vertical="center"/>
    </xf>
    <xf numFmtId="245" fontId="18" fillId="0" borderId="411">
      <alignment horizontal="left" vertical="center"/>
    </xf>
    <xf numFmtId="0" fontId="7" fillId="52" borderId="416" applyNumberFormat="0" applyFont="0" applyAlignment="0" applyProtection="0"/>
    <xf numFmtId="0" fontId="268" fillId="87" borderId="415" applyNumberFormat="0" applyAlignment="0" applyProtection="0">
      <alignment vertical="center"/>
    </xf>
    <xf numFmtId="0" fontId="7" fillId="88" borderId="416" applyNumberFormat="0" applyFont="0" applyAlignment="0" applyProtection="0">
      <alignment vertical="center"/>
    </xf>
    <xf numFmtId="0" fontId="274" fillId="0" borderId="421" applyNumberFormat="0" applyFill="0" applyAlignment="0" applyProtection="0">
      <alignment vertical="center"/>
    </xf>
    <xf numFmtId="0" fontId="275" fillId="72" borderId="415" applyNumberFormat="0" applyAlignment="0" applyProtection="0">
      <alignment vertical="center"/>
    </xf>
    <xf numFmtId="0" fontId="281" fillId="87" borderId="417" applyNumberFormat="0" applyAlignment="0" applyProtection="0">
      <alignment vertical="center"/>
    </xf>
    <xf numFmtId="245" fontId="18" fillId="0" borderId="419">
      <alignment horizontal="left" vertical="center"/>
    </xf>
    <xf numFmtId="0" fontId="329" fillId="87" borderId="415" applyNumberFormat="0" applyAlignment="0" applyProtection="0"/>
    <xf numFmtId="0" fontId="302" fillId="88" borderId="416" applyNumberFormat="0" applyFont="0" applyAlignment="0" applyProtection="0"/>
    <xf numFmtId="0" fontId="348" fillId="87" borderId="417" applyNumberFormat="0" applyAlignment="0" applyProtection="0"/>
    <xf numFmtId="245" fontId="18" fillId="0" borderId="419">
      <alignment horizontal="left" vertical="center"/>
    </xf>
    <xf numFmtId="0" fontId="94" fillId="0" borderId="434">
      <alignment vertical="justify" wrapText="1"/>
    </xf>
    <xf numFmtId="3" fontId="8" fillId="2" borderId="517" applyNumberFormat="0" applyFont="0" applyFill="0" applyBorder="0" applyAlignment="0" applyProtection="0">
      <alignment horizontal="center" vertical="center" wrapText="1"/>
    </xf>
    <xf numFmtId="0" fontId="329" fillId="87" borderId="491" applyNumberFormat="0" applyAlignment="0" applyProtection="0"/>
    <xf numFmtId="0" fontId="18" fillId="0" borderId="419">
      <alignment horizontal="left" vertical="center"/>
    </xf>
    <xf numFmtId="0" fontId="18" fillId="0" borderId="419">
      <alignment horizontal="left" vertical="center"/>
    </xf>
    <xf numFmtId="0" fontId="18" fillId="0" borderId="419">
      <alignment horizontal="left" vertical="center"/>
    </xf>
    <xf numFmtId="0" fontId="18" fillId="0" borderId="419">
      <alignment horizontal="left" vertical="center"/>
    </xf>
    <xf numFmtId="0" fontId="18" fillId="0" borderId="419">
      <alignment horizontal="left" vertical="center"/>
    </xf>
    <xf numFmtId="0" fontId="18" fillId="0" borderId="419">
      <alignment horizontal="left" vertical="center"/>
    </xf>
    <xf numFmtId="0" fontId="18" fillId="0" borderId="419">
      <alignment horizontal="left" vertical="center"/>
    </xf>
    <xf numFmtId="245" fontId="18" fillId="0" borderId="419">
      <alignment horizontal="left" vertical="center"/>
    </xf>
    <xf numFmtId="245" fontId="18" fillId="0" borderId="419">
      <alignment horizontal="left" vertical="center"/>
    </xf>
    <xf numFmtId="0" fontId="348" fillId="87" borderId="423" applyNumberFormat="0" applyAlignment="0" applyProtection="0"/>
    <xf numFmtId="37" fontId="94" fillId="0" borderId="422" applyAlignment="0"/>
    <xf numFmtId="0" fontId="18" fillId="0" borderId="463">
      <alignment horizontal="left" vertical="center"/>
    </xf>
    <xf numFmtId="3" fontId="8" fillId="2" borderId="424" applyNumberFormat="0" applyFont="0" applyFill="0" applyBorder="0" applyAlignment="0" applyProtection="0">
      <alignment horizontal="center" vertical="center" wrapText="1"/>
    </xf>
    <xf numFmtId="0" fontId="94" fillId="0" borderId="426">
      <alignment vertical="justify" wrapText="1"/>
    </xf>
    <xf numFmtId="0" fontId="240" fillId="61" borderId="423" applyNumberFormat="0" applyAlignment="0" applyProtection="0"/>
    <xf numFmtId="0" fontId="281" fillId="87" borderId="516" applyNumberFormat="0" applyAlignment="0" applyProtection="0">
      <alignment vertical="center"/>
    </xf>
    <xf numFmtId="0" fontId="274" fillId="0" borderId="427" applyNumberFormat="0" applyFill="0" applyAlignment="0" applyProtection="0">
      <alignment vertical="center"/>
    </xf>
    <xf numFmtId="0" fontId="94" fillId="0" borderId="434">
      <alignment vertical="justify" wrapText="1"/>
    </xf>
    <xf numFmtId="0" fontId="281" fillId="87" borderId="423" applyNumberFormat="0" applyAlignment="0" applyProtection="0">
      <alignment vertical="center"/>
    </xf>
    <xf numFmtId="245" fontId="18" fillId="0" borderId="425">
      <alignment horizontal="left" vertical="center"/>
    </xf>
    <xf numFmtId="0" fontId="348" fillId="87" borderId="423" applyNumberFormat="0" applyAlignment="0" applyProtection="0"/>
    <xf numFmtId="245" fontId="18" fillId="0" borderId="425">
      <alignment horizontal="left" vertical="center"/>
    </xf>
    <xf numFmtId="0" fontId="348" fillId="87" borderId="447" applyNumberFormat="0" applyAlignment="0" applyProtection="0"/>
    <xf numFmtId="0" fontId="329" fillId="87" borderId="445" applyNumberFormat="0" applyAlignment="0" applyProtection="0"/>
    <xf numFmtId="0" fontId="18" fillId="0" borderId="425">
      <alignment horizontal="left" vertical="center"/>
    </xf>
    <xf numFmtId="0" fontId="18" fillId="0" borderId="425">
      <alignment horizontal="left" vertical="center"/>
    </xf>
    <xf numFmtId="0" fontId="18" fillId="0" borderId="425">
      <alignment horizontal="left" vertical="center"/>
    </xf>
    <xf numFmtId="0" fontId="18" fillId="0" borderId="425">
      <alignment horizontal="left" vertical="center"/>
    </xf>
    <xf numFmtId="0" fontId="18" fillId="0" borderId="425">
      <alignment horizontal="left" vertical="center"/>
    </xf>
    <xf numFmtId="0" fontId="18" fillId="0" borderId="425">
      <alignment horizontal="left" vertical="center"/>
    </xf>
    <xf numFmtId="0" fontId="18" fillId="0" borderId="425">
      <alignment horizontal="left" vertical="center"/>
    </xf>
    <xf numFmtId="245" fontId="18" fillId="0" borderId="425">
      <alignment horizontal="left" vertical="center"/>
    </xf>
    <xf numFmtId="245" fontId="18" fillId="0" borderId="425">
      <alignment horizontal="left" vertical="center"/>
    </xf>
    <xf numFmtId="0" fontId="268" fillId="87" borderId="430" applyNumberFormat="0" applyAlignment="0" applyProtection="0">
      <alignment vertical="center"/>
    </xf>
    <xf numFmtId="0" fontId="274" fillId="0" borderId="435" applyNumberFormat="0" applyFill="0" applyAlignment="0" applyProtection="0">
      <alignment vertical="center"/>
    </xf>
    <xf numFmtId="0" fontId="275" fillId="72" borderId="430" applyNumberFormat="0" applyAlignment="0" applyProtection="0">
      <alignment vertical="center"/>
    </xf>
    <xf numFmtId="0" fontId="281" fillId="87" borderId="431" applyNumberFormat="0" applyAlignment="0" applyProtection="0">
      <alignment vertical="center"/>
    </xf>
    <xf numFmtId="245" fontId="18" fillId="0" borderId="433">
      <alignment horizontal="left" vertical="center"/>
    </xf>
    <xf numFmtId="0" fontId="329" fillId="87" borderId="430" applyNumberFormat="0" applyAlignment="0" applyProtection="0"/>
    <xf numFmtId="0" fontId="348" fillId="87" borderId="431" applyNumberFormat="0" applyAlignment="0" applyProtection="0"/>
    <xf numFmtId="245" fontId="18" fillId="0" borderId="433">
      <alignment horizontal="left" vertical="center"/>
    </xf>
    <xf numFmtId="0" fontId="275" fillId="72" borderId="491" applyNumberFormat="0" applyAlignment="0" applyProtection="0">
      <alignment vertical="center"/>
    </xf>
    <xf numFmtId="0" fontId="348" fillId="87" borderId="516" applyNumberFormat="0" applyAlignment="0" applyProtection="0"/>
    <xf numFmtId="0" fontId="18" fillId="0" borderId="433">
      <alignment horizontal="left" vertical="center"/>
    </xf>
    <xf numFmtId="0" fontId="18" fillId="0" borderId="433">
      <alignment horizontal="left" vertical="center"/>
    </xf>
    <xf numFmtId="0" fontId="18" fillId="0" borderId="433">
      <alignment horizontal="left" vertical="center"/>
    </xf>
    <xf numFmtId="0" fontId="18" fillId="0" borderId="433">
      <alignment horizontal="left" vertical="center"/>
    </xf>
    <xf numFmtId="0" fontId="18" fillId="0" borderId="433">
      <alignment horizontal="left" vertical="center"/>
    </xf>
    <xf numFmtId="0" fontId="18" fillId="0" borderId="433">
      <alignment horizontal="left" vertical="center"/>
    </xf>
    <xf numFmtId="0" fontId="18" fillId="0" borderId="433">
      <alignment horizontal="left" vertical="center"/>
    </xf>
    <xf numFmtId="245" fontId="18" fillId="0" borderId="433">
      <alignment horizontal="left" vertical="center"/>
    </xf>
    <xf numFmtId="245" fontId="18" fillId="0" borderId="433">
      <alignment horizontal="left" vertical="center"/>
    </xf>
    <xf numFmtId="0" fontId="94" fillId="0" borderId="488">
      <alignment vertical="justify" wrapText="1"/>
    </xf>
    <xf numFmtId="0" fontId="329" fillId="87" borderId="499" applyNumberFormat="0" applyAlignment="0" applyProtection="0"/>
    <xf numFmtId="0" fontId="18" fillId="0" borderId="531">
      <alignment horizontal="left" vertical="center"/>
    </xf>
    <xf numFmtId="0" fontId="18" fillId="0" borderId="475">
      <alignment horizontal="left" vertical="center"/>
    </xf>
    <xf numFmtId="245" fontId="18" fillId="0" borderId="440">
      <alignment horizontal="left" vertical="center"/>
    </xf>
    <xf numFmtId="0" fontId="94" fillId="0" borderId="450">
      <alignment vertical="justify" wrapText="1"/>
    </xf>
    <xf numFmtId="0" fontId="233" fillId="61" borderId="445" applyNumberFormat="0" applyAlignment="0" applyProtection="0"/>
    <xf numFmtId="0" fontId="240" fillId="61" borderId="447" applyNumberFormat="0" applyAlignment="0" applyProtection="0"/>
    <xf numFmtId="0" fontId="7" fillId="52" borderId="446" applyNumberFormat="0" applyFont="0" applyAlignment="0" applyProtection="0"/>
    <xf numFmtId="0" fontId="268" fillId="87" borderId="445" applyNumberFormat="0" applyAlignment="0" applyProtection="0">
      <alignment vertical="center"/>
    </xf>
    <xf numFmtId="0" fontId="7" fillId="88" borderId="446" applyNumberFormat="0" applyFont="0" applyAlignment="0" applyProtection="0">
      <alignment vertical="center"/>
    </xf>
    <xf numFmtId="0" fontId="274" fillId="0" borderId="451" applyNumberFormat="0" applyFill="0" applyAlignment="0" applyProtection="0">
      <alignment vertical="center"/>
    </xf>
    <xf numFmtId="0" fontId="275" fillId="72" borderId="445" applyNumberFormat="0" applyAlignment="0" applyProtection="0">
      <alignment vertical="center"/>
    </xf>
    <xf numFmtId="0" fontId="281" fillId="87" borderId="447" applyNumberFormat="0" applyAlignment="0" applyProtection="0">
      <alignment vertical="center"/>
    </xf>
    <xf numFmtId="245" fontId="18" fillId="0" borderId="449">
      <alignment horizontal="left" vertical="center"/>
    </xf>
    <xf numFmtId="0" fontId="329" fillId="87" borderId="445" applyNumberFormat="0" applyAlignment="0" applyProtection="0"/>
    <xf numFmtId="0" fontId="302" fillId="88" borderId="446" applyNumberFormat="0" applyFont="0" applyAlignment="0" applyProtection="0"/>
    <xf numFmtId="0" fontId="348" fillId="87" borderId="447" applyNumberFormat="0" applyAlignment="0" applyProtection="0"/>
    <xf numFmtId="245" fontId="18" fillId="0" borderId="449">
      <alignment horizontal="left" vertical="center"/>
    </xf>
    <xf numFmtId="0" fontId="18" fillId="0" borderId="449">
      <alignment horizontal="left" vertical="center"/>
    </xf>
    <xf numFmtId="0" fontId="18" fillId="0" borderId="449">
      <alignment horizontal="left" vertical="center"/>
    </xf>
    <xf numFmtId="0" fontId="18" fillId="0" borderId="449">
      <alignment horizontal="left" vertical="center"/>
    </xf>
    <xf numFmtId="0" fontId="18" fillId="0" borderId="449">
      <alignment horizontal="left" vertical="center"/>
    </xf>
    <xf numFmtId="0" fontId="18" fillId="0" borderId="449">
      <alignment horizontal="left" vertical="center"/>
    </xf>
    <xf numFmtId="0" fontId="18" fillId="0" borderId="449">
      <alignment horizontal="left" vertical="center"/>
    </xf>
    <xf numFmtId="0" fontId="18" fillId="0" borderId="449">
      <alignment horizontal="left" vertical="center"/>
    </xf>
    <xf numFmtId="245" fontId="18" fillId="0" borderId="449">
      <alignment horizontal="left" vertical="center"/>
    </xf>
    <xf numFmtId="245" fontId="18" fillId="0" borderId="449">
      <alignment horizontal="left" vertical="center"/>
    </xf>
    <xf numFmtId="0" fontId="329" fillId="87" borderId="454" applyNumberFormat="0" applyAlignment="0" applyProtection="0"/>
    <xf numFmtId="0" fontId="348" fillId="87" borderId="455" applyNumberFormat="0" applyAlignment="0" applyProtection="0"/>
    <xf numFmtId="37" fontId="94" fillId="0" borderId="453" applyAlignment="0"/>
    <xf numFmtId="3" fontId="8" fillId="2" borderId="456" applyNumberFormat="0" applyFont="0" applyFill="0" applyBorder="0" applyAlignment="0" applyProtection="0">
      <alignment horizontal="center" vertical="center" wrapText="1"/>
    </xf>
    <xf numFmtId="0" fontId="94" fillId="0" borderId="458">
      <alignment vertical="justify" wrapText="1"/>
    </xf>
    <xf numFmtId="0" fontId="233" fillId="61" borderId="454" applyNumberFormat="0" applyAlignment="0" applyProtection="0"/>
    <xf numFmtId="0" fontId="240" fillId="61" borderId="455" applyNumberFormat="0" applyAlignment="0" applyProtection="0"/>
    <xf numFmtId="0" fontId="268" fillId="87" borderId="454" applyNumberFormat="0" applyAlignment="0" applyProtection="0">
      <alignment vertical="center"/>
    </xf>
    <xf numFmtId="0" fontId="274" fillId="0" borderId="459" applyNumberFormat="0" applyFill="0" applyAlignment="0" applyProtection="0">
      <alignment vertical="center"/>
    </xf>
    <xf numFmtId="0" fontId="275" fillId="72" borderId="454" applyNumberFormat="0" applyAlignment="0" applyProtection="0">
      <alignment vertical="center"/>
    </xf>
    <xf numFmtId="0" fontId="281" fillId="87" borderId="455" applyNumberFormat="0" applyAlignment="0" applyProtection="0">
      <alignment vertical="center"/>
    </xf>
    <xf numFmtId="245" fontId="18" fillId="0" borderId="457">
      <alignment horizontal="left" vertical="center"/>
    </xf>
    <xf numFmtId="0" fontId="329" fillId="87" borderId="454" applyNumberFormat="0" applyAlignment="0" applyProtection="0"/>
    <xf numFmtId="0" fontId="348" fillId="87" borderId="455" applyNumberFormat="0" applyAlignment="0" applyProtection="0"/>
    <xf numFmtId="245" fontId="18" fillId="0" borderId="457">
      <alignment horizontal="left" vertical="center"/>
    </xf>
    <xf numFmtId="0" fontId="18" fillId="0" borderId="494">
      <alignment horizontal="left" vertical="center"/>
    </xf>
    <xf numFmtId="0" fontId="18" fillId="0" borderId="457">
      <alignment horizontal="left" vertical="center"/>
    </xf>
    <xf numFmtId="0" fontId="18" fillId="0" borderId="457">
      <alignment horizontal="left" vertical="center"/>
    </xf>
    <xf numFmtId="0" fontId="18" fillId="0" borderId="457">
      <alignment horizontal="left" vertical="center"/>
    </xf>
    <xf numFmtId="0" fontId="18" fillId="0" borderId="457">
      <alignment horizontal="left" vertical="center"/>
    </xf>
    <xf numFmtId="0" fontId="18" fillId="0" borderId="457">
      <alignment horizontal="left" vertical="center"/>
    </xf>
    <xf numFmtId="0" fontId="18" fillId="0" borderId="457">
      <alignment horizontal="left" vertical="center"/>
    </xf>
    <xf numFmtId="0" fontId="18" fillId="0" borderId="457">
      <alignment horizontal="left" vertical="center"/>
    </xf>
    <xf numFmtId="245" fontId="18" fillId="0" borderId="457">
      <alignment horizontal="left" vertical="center"/>
    </xf>
    <xf numFmtId="245" fontId="18" fillId="0" borderId="457">
      <alignment horizontal="left" vertical="center"/>
    </xf>
    <xf numFmtId="0" fontId="18" fillId="0" borderId="531">
      <alignment horizontal="left" vertical="center"/>
    </xf>
    <xf numFmtId="0" fontId="18" fillId="0" borderId="494">
      <alignment horizontal="left" vertical="center"/>
    </xf>
    <xf numFmtId="0" fontId="329" fillId="87" borderId="528" applyNumberFormat="0" applyAlignment="0" applyProtection="0"/>
    <xf numFmtId="3" fontId="8" fillId="2" borderId="502" applyNumberFormat="0" applyFont="0" applyFill="0" applyBorder="0" applyAlignment="0" applyProtection="0">
      <alignment horizontal="center" vertical="center" wrapText="1"/>
    </xf>
    <xf numFmtId="0" fontId="233" fillId="61" borderId="507" applyNumberFormat="0" applyAlignment="0" applyProtection="0"/>
    <xf numFmtId="0" fontId="7" fillId="52" borderId="500" applyNumberFormat="0" applyFont="0" applyAlignment="0" applyProtection="0"/>
    <xf numFmtId="245" fontId="18" fillId="0" borderId="463">
      <alignment horizontal="left" vertical="center"/>
    </xf>
    <xf numFmtId="0" fontId="274" fillId="0" borderId="471" applyNumberFormat="0" applyFill="0" applyAlignment="0" applyProtection="0">
      <alignment vertical="center"/>
    </xf>
    <xf numFmtId="0" fontId="281" fillId="87" borderId="467" applyNumberFormat="0" applyAlignment="0" applyProtection="0">
      <alignment vertical="center"/>
    </xf>
    <xf numFmtId="245" fontId="18" fillId="0" borderId="469">
      <alignment horizontal="left" vertical="center"/>
    </xf>
    <xf numFmtId="0" fontId="348" fillId="87" borderId="467" applyNumberFormat="0" applyAlignment="0" applyProtection="0"/>
    <xf numFmtId="245" fontId="18" fillId="0" borderId="469">
      <alignment horizontal="left" vertical="center"/>
    </xf>
    <xf numFmtId="0" fontId="18" fillId="0" borderId="469">
      <alignment horizontal="left" vertical="center"/>
    </xf>
    <xf numFmtId="0" fontId="18" fillId="0" borderId="469">
      <alignment horizontal="left" vertical="center"/>
    </xf>
    <xf numFmtId="0" fontId="18" fillId="0" borderId="469">
      <alignment horizontal="left" vertical="center"/>
    </xf>
    <xf numFmtId="0" fontId="18" fillId="0" borderId="469">
      <alignment horizontal="left" vertical="center"/>
    </xf>
    <xf numFmtId="0" fontId="18" fillId="0" borderId="469">
      <alignment horizontal="left" vertical="center"/>
    </xf>
    <xf numFmtId="0" fontId="18" fillId="0" borderId="469">
      <alignment horizontal="left" vertical="center"/>
    </xf>
    <xf numFmtId="0" fontId="18" fillId="0" borderId="469">
      <alignment horizontal="left" vertical="center"/>
    </xf>
    <xf numFmtId="245" fontId="18" fillId="0" borderId="469">
      <alignment horizontal="left" vertical="center"/>
    </xf>
    <xf numFmtId="245" fontId="18" fillId="0" borderId="469">
      <alignment horizontal="left" vertical="center"/>
    </xf>
    <xf numFmtId="0" fontId="274" fillId="0" borderId="477" applyNumberFormat="0" applyFill="0" applyAlignment="0" applyProtection="0">
      <alignment vertical="center"/>
    </xf>
    <xf numFmtId="0" fontId="281" fillId="87" borderId="472" applyNumberFormat="0" applyAlignment="0" applyProtection="0">
      <alignment vertical="center"/>
    </xf>
    <xf numFmtId="245" fontId="18" fillId="0" borderId="475">
      <alignment horizontal="left" vertical="center"/>
    </xf>
    <xf numFmtId="0" fontId="348" fillId="87" borderId="472" applyNumberFormat="0" applyAlignment="0" applyProtection="0"/>
    <xf numFmtId="245" fontId="18" fillId="0" borderId="475">
      <alignment horizontal="left" vertical="center"/>
    </xf>
    <xf numFmtId="0" fontId="18" fillId="0" borderId="475">
      <alignment horizontal="left" vertical="center"/>
    </xf>
    <xf numFmtId="0" fontId="18" fillId="0" borderId="475">
      <alignment horizontal="left" vertical="center"/>
    </xf>
    <xf numFmtId="0" fontId="18" fillId="0" borderId="475">
      <alignment horizontal="left" vertical="center"/>
    </xf>
    <xf numFmtId="0" fontId="18" fillId="0" borderId="475">
      <alignment horizontal="left" vertical="center"/>
    </xf>
    <xf numFmtId="0" fontId="18" fillId="0" borderId="475">
      <alignment horizontal="left" vertical="center"/>
    </xf>
    <xf numFmtId="0" fontId="18" fillId="0" borderId="475">
      <alignment horizontal="left" vertical="center"/>
    </xf>
    <xf numFmtId="0" fontId="18" fillId="0" borderId="475">
      <alignment horizontal="left" vertical="center"/>
    </xf>
    <xf numFmtId="245" fontId="18" fillId="0" borderId="475">
      <alignment horizontal="left" vertical="center"/>
    </xf>
    <xf numFmtId="245" fontId="18" fillId="0" borderId="475">
      <alignment horizontal="left" vertical="center"/>
    </xf>
    <xf numFmtId="0" fontId="274" fillId="0" borderId="483" applyNumberFormat="0" applyFill="0" applyAlignment="0" applyProtection="0">
      <alignment vertical="center"/>
    </xf>
    <xf numFmtId="0" fontId="281" fillId="87" borderId="479" applyNumberFormat="0" applyAlignment="0" applyProtection="0">
      <alignment vertical="center"/>
    </xf>
    <xf numFmtId="245" fontId="18" fillId="0" borderId="481">
      <alignment horizontal="left" vertical="center"/>
    </xf>
    <xf numFmtId="0" fontId="268" fillId="87" borderId="528" applyNumberFormat="0" applyAlignment="0" applyProtection="0">
      <alignment vertical="center"/>
    </xf>
    <xf numFmtId="0" fontId="348" fillId="87" borderId="479" applyNumberFormat="0" applyAlignment="0" applyProtection="0"/>
    <xf numFmtId="245" fontId="18" fillId="0" borderId="481">
      <alignment horizontal="left" vertical="center"/>
    </xf>
    <xf numFmtId="0" fontId="18" fillId="0" borderId="481">
      <alignment horizontal="left" vertical="center"/>
    </xf>
    <xf numFmtId="0" fontId="18" fillId="0" borderId="481">
      <alignment horizontal="left" vertical="center"/>
    </xf>
    <xf numFmtId="0" fontId="18" fillId="0" borderId="481">
      <alignment horizontal="left" vertical="center"/>
    </xf>
    <xf numFmtId="0" fontId="18" fillId="0" borderId="481">
      <alignment horizontal="left" vertical="center"/>
    </xf>
    <xf numFmtId="0" fontId="18" fillId="0" borderId="481">
      <alignment horizontal="left" vertical="center"/>
    </xf>
    <xf numFmtId="0" fontId="18" fillId="0" borderId="481">
      <alignment horizontal="left" vertical="center"/>
    </xf>
    <xf numFmtId="0" fontId="18" fillId="0" borderId="481">
      <alignment horizontal="left" vertical="center"/>
    </xf>
    <xf numFmtId="245" fontId="18" fillId="0" borderId="481">
      <alignment horizontal="left" vertical="center"/>
    </xf>
    <xf numFmtId="245" fontId="18" fillId="0" borderId="481">
      <alignment horizontal="left" vertical="center"/>
    </xf>
    <xf numFmtId="0" fontId="274" fillId="0" borderId="489" applyNumberFormat="0" applyFill="0" applyAlignment="0" applyProtection="0">
      <alignment vertical="center"/>
    </xf>
    <xf numFmtId="0" fontId="281" fillId="87" borderId="484" applyNumberFormat="0" applyAlignment="0" applyProtection="0">
      <alignment vertical="center"/>
    </xf>
    <xf numFmtId="245" fontId="18" fillId="0" borderId="487">
      <alignment horizontal="left" vertical="center"/>
    </xf>
    <xf numFmtId="0" fontId="348" fillId="87" borderId="484" applyNumberFormat="0" applyAlignment="0" applyProtection="0"/>
    <xf numFmtId="245" fontId="18" fillId="0" borderId="487">
      <alignment horizontal="left" vertical="center"/>
    </xf>
    <xf numFmtId="0" fontId="274" fillId="0" borderId="526" applyNumberFormat="0" applyFill="0" applyAlignment="0" applyProtection="0">
      <alignment vertical="center"/>
    </xf>
    <xf numFmtId="0" fontId="18" fillId="0" borderId="487">
      <alignment horizontal="left" vertical="center"/>
    </xf>
    <xf numFmtId="0" fontId="18" fillId="0" borderId="487">
      <alignment horizontal="left" vertical="center"/>
    </xf>
    <xf numFmtId="0" fontId="18" fillId="0" borderId="487">
      <alignment horizontal="left" vertical="center"/>
    </xf>
    <xf numFmtId="0" fontId="18" fillId="0" borderId="487">
      <alignment horizontal="left" vertical="center"/>
    </xf>
    <xf numFmtId="0" fontId="18" fillId="0" borderId="487">
      <alignment horizontal="left" vertical="center"/>
    </xf>
    <xf numFmtId="0" fontId="18" fillId="0" borderId="487">
      <alignment horizontal="left" vertical="center"/>
    </xf>
    <xf numFmtId="0" fontId="18" fillId="0" borderId="487">
      <alignment horizontal="left" vertical="center"/>
    </xf>
    <xf numFmtId="245" fontId="18" fillId="0" borderId="487">
      <alignment horizontal="left" vertical="center"/>
    </xf>
    <xf numFmtId="245" fontId="18" fillId="0" borderId="487">
      <alignment horizontal="left" vertical="center"/>
    </xf>
    <xf numFmtId="0" fontId="268" fillId="87" borderId="491" applyNumberFormat="0" applyAlignment="0" applyProtection="0">
      <alignment vertical="center"/>
    </xf>
    <xf numFmtId="0" fontId="274" fillId="0" borderId="496" applyNumberFormat="0" applyFill="0" applyAlignment="0" applyProtection="0">
      <alignment vertical="center"/>
    </xf>
    <xf numFmtId="0" fontId="275" fillId="72" borderId="491" applyNumberFormat="0" applyAlignment="0" applyProtection="0">
      <alignment vertical="center"/>
    </xf>
    <xf numFmtId="0" fontId="281" fillId="87" borderId="492" applyNumberFormat="0" applyAlignment="0" applyProtection="0">
      <alignment vertical="center"/>
    </xf>
    <xf numFmtId="245" fontId="18" fillId="0" borderId="494">
      <alignment horizontal="left" vertical="center"/>
    </xf>
    <xf numFmtId="0" fontId="329" fillId="87" borderId="491" applyNumberFormat="0" applyAlignment="0" applyProtection="0"/>
    <xf numFmtId="0" fontId="348" fillId="87" borderId="492" applyNumberFormat="0" applyAlignment="0" applyProtection="0"/>
    <xf numFmtId="245" fontId="18" fillId="0" borderId="494">
      <alignment horizontal="left" vertical="center"/>
    </xf>
    <xf numFmtId="0" fontId="348" fillId="87" borderId="522" applyNumberFormat="0" applyAlignment="0" applyProtection="0"/>
    <xf numFmtId="0" fontId="18" fillId="0" borderId="494">
      <alignment horizontal="left" vertical="center"/>
    </xf>
    <xf numFmtId="0" fontId="18" fillId="0" borderId="494">
      <alignment horizontal="left" vertical="center"/>
    </xf>
    <xf numFmtId="0" fontId="18" fillId="0" borderId="494">
      <alignment horizontal="left" vertical="center"/>
    </xf>
    <xf numFmtId="0" fontId="18" fillId="0" borderId="494">
      <alignment horizontal="left" vertical="center"/>
    </xf>
    <xf numFmtId="0" fontId="18" fillId="0" borderId="494">
      <alignment horizontal="left" vertical="center"/>
    </xf>
    <xf numFmtId="0" fontId="18" fillId="0" borderId="494">
      <alignment horizontal="left" vertical="center"/>
    </xf>
    <xf numFmtId="0" fontId="18" fillId="0" borderId="494">
      <alignment horizontal="left" vertical="center"/>
    </xf>
    <xf numFmtId="245" fontId="18" fillId="0" borderId="494">
      <alignment horizontal="left" vertical="center"/>
    </xf>
    <xf numFmtId="245" fontId="18" fillId="0" borderId="494">
      <alignment horizontal="left" vertical="center"/>
    </xf>
    <xf numFmtId="0" fontId="94" fillId="0" borderId="504">
      <alignment vertical="justify" wrapText="1"/>
    </xf>
    <xf numFmtId="0" fontId="233" fillId="61" borderId="499" applyNumberFormat="0" applyAlignment="0" applyProtection="0"/>
    <xf numFmtId="0" fontId="240" fillId="61" borderId="501" applyNumberFormat="0" applyAlignment="0" applyProtection="0"/>
    <xf numFmtId="0" fontId="7" fillId="52" borderId="500" applyNumberFormat="0" applyFont="0" applyAlignment="0" applyProtection="0"/>
    <xf numFmtId="0" fontId="268" fillId="87" borderId="499" applyNumberFormat="0" applyAlignment="0" applyProtection="0">
      <alignment vertical="center"/>
    </xf>
    <xf numFmtId="0" fontId="7" fillId="88" borderId="500" applyNumberFormat="0" applyFont="0" applyAlignment="0" applyProtection="0">
      <alignment vertical="center"/>
    </xf>
    <xf numFmtId="0" fontId="274" fillId="0" borderId="505" applyNumberFormat="0" applyFill="0" applyAlignment="0" applyProtection="0">
      <alignment vertical="center"/>
    </xf>
    <xf numFmtId="0" fontId="275" fillId="72" borderId="499" applyNumberFormat="0" applyAlignment="0" applyProtection="0">
      <alignment vertical="center"/>
    </xf>
    <xf numFmtId="0" fontId="281" fillId="87" borderId="501" applyNumberFormat="0" applyAlignment="0" applyProtection="0">
      <alignment vertical="center"/>
    </xf>
    <xf numFmtId="245" fontId="18" fillId="0" borderId="503">
      <alignment horizontal="left" vertical="center"/>
    </xf>
    <xf numFmtId="0" fontId="329" fillId="87" borderId="499" applyNumberFormat="0" applyAlignment="0" applyProtection="0"/>
    <xf numFmtId="0" fontId="302" fillId="88" borderId="500" applyNumberFormat="0" applyFont="0" applyAlignment="0" applyProtection="0"/>
    <xf numFmtId="0" fontId="348" fillId="87" borderId="501" applyNumberFormat="0" applyAlignment="0" applyProtection="0"/>
    <xf numFmtId="245" fontId="18" fillId="0" borderId="503">
      <alignment horizontal="left" vertical="center"/>
    </xf>
    <xf numFmtId="0" fontId="233" fillId="61" borderId="528" applyNumberFormat="0" applyAlignment="0" applyProtection="0"/>
    <xf numFmtId="0" fontId="18" fillId="0" borderId="503">
      <alignment horizontal="left" vertical="center"/>
    </xf>
    <xf numFmtId="0" fontId="18" fillId="0" borderId="503">
      <alignment horizontal="left" vertical="center"/>
    </xf>
    <xf numFmtId="0" fontId="18" fillId="0" borderId="503">
      <alignment horizontal="left" vertical="center"/>
    </xf>
    <xf numFmtId="0" fontId="18" fillId="0" borderId="503">
      <alignment horizontal="left" vertical="center"/>
    </xf>
    <xf numFmtId="0" fontId="18" fillId="0" borderId="503">
      <alignment horizontal="left" vertical="center"/>
    </xf>
    <xf numFmtId="0" fontId="18" fillId="0" borderId="503">
      <alignment horizontal="left" vertical="center"/>
    </xf>
    <xf numFmtId="0" fontId="18" fillId="0" borderId="503">
      <alignment horizontal="left" vertical="center"/>
    </xf>
    <xf numFmtId="245" fontId="18" fillId="0" borderId="503">
      <alignment horizontal="left" vertical="center"/>
    </xf>
    <xf numFmtId="245" fontId="18" fillId="0" borderId="503">
      <alignment horizontal="left" vertical="center"/>
    </xf>
    <xf numFmtId="0" fontId="329" fillId="87" borderId="507" applyNumberFormat="0" applyAlignment="0" applyProtection="0"/>
    <xf numFmtId="0" fontId="348" fillId="87" borderId="508" applyNumberFormat="0" applyAlignment="0" applyProtection="0"/>
    <xf numFmtId="37" fontId="94" fillId="0" borderId="506" applyAlignment="0"/>
    <xf numFmtId="3" fontId="8" fillId="2" borderId="509" applyNumberFormat="0" applyFont="0" applyFill="0" applyBorder="0" applyAlignment="0" applyProtection="0">
      <alignment horizontal="center" vertical="center" wrapText="1"/>
    </xf>
    <xf numFmtId="0" fontId="94" fillId="0" borderId="511">
      <alignment vertical="justify" wrapText="1"/>
    </xf>
    <xf numFmtId="0" fontId="233" fillId="61" borderId="507" applyNumberFormat="0" applyAlignment="0" applyProtection="0"/>
    <xf numFmtId="0" fontId="240" fillId="61" borderId="508" applyNumberFormat="0" applyAlignment="0" applyProtection="0"/>
    <xf numFmtId="0" fontId="268" fillId="87" borderId="507" applyNumberFormat="0" applyAlignment="0" applyProtection="0">
      <alignment vertical="center"/>
    </xf>
    <xf numFmtId="0" fontId="274" fillId="0" borderId="512" applyNumberFormat="0" applyFill="0" applyAlignment="0" applyProtection="0">
      <alignment vertical="center"/>
    </xf>
    <xf numFmtId="0" fontId="275" fillId="72" borderId="507" applyNumberFormat="0" applyAlignment="0" applyProtection="0">
      <alignment vertical="center"/>
    </xf>
    <xf numFmtId="0" fontId="281" fillId="87" borderId="508" applyNumberFormat="0" applyAlignment="0" applyProtection="0">
      <alignment vertical="center"/>
    </xf>
    <xf numFmtId="245" fontId="18" fillId="0" borderId="510">
      <alignment horizontal="left" vertical="center"/>
    </xf>
    <xf numFmtId="0" fontId="329" fillId="87" borderId="507" applyNumberFormat="0" applyAlignment="0" applyProtection="0"/>
    <xf numFmtId="0" fontId="348" fillId="87" borderId="508" applyNumberFormat="0" applyAlignment="0" applyProtection="0"/>
    <xf numFmtId="245" fontId="18" fillId="0" borderId="510">
      <alignment horizontal="left" vertical="center"/>
    </xf>
    <xf numFmtId="0" fontId="18" fillId="0" borderId="510">
      <alignment horizontal="left" vertical="center"/>
    </xf>
    <xf numFmtId="0" fontId="18" fillId="0" borderId="510">
      <alignment horizontal="left" vertical="center"/>
    </xf>
    <xf numFmtId="0" fontId="18" fillId="0" borderId="510">
      <alignment horizontal="left" vertical="center"/>
    </xf>
    <xf numFmtId="0" fontId="18" fillId="0" borderId="510">
      <alignment horizontal="left" vertical="center"/>
    </xf>
    <xf numFmtId="0" fontId="18" fillId="0" borderId="510">
      <alignment horizontal="left" vertical="center"/>
    </xf>
    <xf numFmtId="0" fontId="18" fillId="0" borderId="510">
      <alignment horizontal="left" vertical="center"/>
    </xf>
    <xf numFmtId="0" fontId="18" fillId="0" borderId="510">
      <alignment horizontal="left" vertical="center"/>
    </xf>
    <xf numFmtId="245" fontId="18" fillId="0" borderId="510">
      <alignment horizontal="left" vertical="center"/>
    </xf>
    <xf numFmtId="245" fontId="18" fillId="0" borderId="510">
      <alignment horizontal="left" vertical="center"/>
    </xf>
    <xf numFmtId="0" fontId="94" fillId="0" borderId="519">
      <alignment vertical="justify" wrapText="1"/>
    </xf>
    <xf numFmtId="0" fontId="233" fillId="61" borderId="515" applyNumberFormat="0" applyAlignment="0" applyProtection="0"/>
    <xf numFmtId="0" fontId="240" fillId="61" borderId="516" applyNumberFormat="0" applyAlignment="0" applyProtection="0"/>
    <xf numFmtId="0" fontId="268" fillId="87" borderId="515" applyNumberFormat="0" applyAlignment="0" applyProtection="0">
      <alignment vertical="center"/>
    </xf>
    <xf numFmtId="0" fontId="274" fillId="0" borderId="520" applyNumberFormat="0" applyFill="0" applyAlignment="0" applyProtection="0">
      <alignment vertical="center"/>
    </xf>
    <xf numFmtId="0" fontId="275" fillId="72" borderId="515" applyNumberFormat="0" applyAlignment="0" applyProtection="0">
      <alignment vertical="center"/>
    </xf>
    <xf numFmtId="0" fontId="281" fillId="87" borderId="516" applyNumberFormat="0" applyAlignment="0" applyProtection="0">
      <alignment vertical="center"/>
    </xf>
    <xf numFmtId="245" fontId="18" fillId="0" borderId="518">
      <alignment horizontal="left" vertical="center"/>
    </xf>
    <xf numFmtId="0" fontId="329" fillId="87" borderId="515" applyNumberFormat="0" applyAlignment="0" applyProtection="0"/>
    <xf numFmtId="0" fontId="348" fillId="87" borderId="516" applyNumberFormat="0" applyAlignment="0" applyProtection="0"/>
    <xf numFmtId="245" fontId="18" fillId="0" borderId="518">
      <alignment horizontal="left" vertical="center"/>
    </xf>
    <xf numFmtId="0" fontId="18" fillId="0" borderId="518">
      <alignment horizontal="left" vertical="center"/>
    </xf>
    <xf numFmtId="0" fontId="18" fillId="0" borderId="518">
      <alignment horizontal="left" vertical="center"/>
    </xf>
    <xf numFmtId="0" fontId="18" fillId="0" borderId="518">
      <alignment horizontal="left" vertical="center"/>
    </xf>
    <xf numFmtId="0" fontId="18" fillId="0" borderId="518">
      <alignment horizontal="left" vertical="center"/>
    </xf>
    <xf numFmtId="0" fontId="18" fillId="0" borderId="518">
      <alignment horizontal="left" vertical="center"/>
    </xf>
    <xf numFmtId="0" fontId="18" fillId="0" borderId="518">
      <alignment horizontal="left" vertical="center"/>
    </xf>
    <xf numFmtId="0" fontId="18" fillId="0" borderId="518">
      <alignment horizontal="left" vertical="center"/>
    </xf>
    <xf numFmtId="245" fontId="18" fillId="0" borderId="518">
      <alignment horizontal="left" vertical="center"/>
    </xf>
    <xf numFmtId="245" fontId="18" fillId="0" borderId="518">
      <alignment horizontal="left" vertical="center"/>
    </xf>
    <xf numFmtId="0" fontId="94" fillId="0" borderId="525">
      <alignment vertical="justify" wrapText="1"/>
    </xf>
    <xf numFmtId="0" fontId="240" fillId="61" borderId="522" applyNumberFormat="0" applyAlignment="0" applyProtection="0"/>
    <xf numFmtId="0" fontId="274" fillId="0" borderId="526" applyNumberFormat="0" applyFill="0" applyAlignment="0" applyProtection="0">
      <alignment vertical="center"/>
    </xf>
    <xf numFmtId="0" fontId="281" fillId="87" borderId="522" applyNumberFormat="0" applyAlignment="0" applyProtection="0">
      <alignment vertical="center"/>
    </xf>
    <xf numFmtId="245" fontId="18" fillId="0" borderId="524">
      <alignment horizontal="left" vertical="center"/>
    </xf>
    <xf numFmtId="0" fontId="348" fillId="87" borderId="522" applyNumberFormat="0" applyAlignment="0" applyProtection="0"/>
    <xf numFmtId="245" fontId="18" fillId="0" borderId="524">
      <alignment horizontal="left" vertical="center"/>
    </xf>
    <xf numFmtId="0" fontId="18" fillId="0" borderId="524">
      <alignment horizontal="left" vertical="center"/>
    </xf>
    <xf numFmtId="0" fontId="18" fillId="0" borderId="524">
      <alignment horizontal="left" vertical="center"/>
    </xf>
    <xf numFmtId="0" fontId="18" fillId="0" borderId="524">
      <alignment horizontal="left" vertical="center"/>
    </xf>
    <xf numFmtId="0" fontId="18" fillId="0" borderId="524">
      <alignment horizontal="left" vertical="center"/>
    </xf>
    <xf numFmtId="0" fontId="18" fillId="0" borderId="524">
      <alignment horizontal="left" vertical="center"/>
    </xf>
    <xf numFmtId="0" fontId="18" fillId="0" borderId="524">
      <alignment horizontal="left" vertical="center"/>
    </xf>
    <xf numFmtId="0" fontId="18" fillId="0" borderId="524">
      <alignment horizontal="left" vertical="center"/>
    </xf>
    <xf numFmtId="245" fontId="18" fillId="0" borderId="524">
      <alignment horizontal="left" vertical="center"/>
    </xf>
    <xf numFmtId="245" fontId="18" fillId="0" borderId="524">
      <alignment horizontal="left" vertical="center"/>
    </xf>
    <xf numFmtId="245" fontId="18" fillId="0" borderId="531">
      <alignment horizontal="left" vertical="center"/>
    </xf>
    <xf numFmtId="0" fontId="18" fillId="0" borderId="531">
      <alignment horizontal="left" vertical="center"/>
    </xf>
    <xf numFmtId="0" fontId="18" fillId="0" borderId="531">
      <alignment horizontal="left" vertical="center"/>
    </xf>
    <xf numFmtId="0" fontId="18" fillId="0" borderId="531">
      <alignment horizontal="left" vertical="center"/>
    </xf>
    <xf numFmtId="0" fontId="18" fillId="0" borderId="531">
      <alignment horizontal="left" vertical="center"/>
    </xf>
    <xf numFmtId="0" fontId="18" fillId="0" borderId="531">
      <alignment horizontal="left" vertical="center"/>
    </xf>
    <xf numFmtId="0" fontId="18" fillId="0" borderId="531">
      <alignment horizontal="left" vertical="center"/>
    </xf>
    <xf numFmtId="0" fontId="18" fillId="0" borderId="531">
      <alignment horizontal="left" vertical="center"/>
    </xf>
    <xf numFmtId="245" fontId="18" fillId="0" borderId="531">
      <alignment horizontal="left" vertical="center"/>
    </xf>
    <xf numFmtId="245" fontId="18" fillId="0" borderId="531">
      <alignment horizontal="left" vertical="center"/>
    </xf>
    <xf numFmtId="0" fontId="18" fillId="0" borderId="744">
      <alignment horizontal="left" vertical="center"/>
    </xf>
    <xf numFmtId="0" fontId="18" fillId="0" borderId="676">
      <alignment horizontal="left" vertical="center"/>
    </xf>
    <xf numFmtId="0" fontId="18" fillId="0" borderId="645">
      <alignment horizontal="left" vertical="center"/>
    </xf>
    <xf numFmtId="37" fontId="94" fillId="0" borderId="580" applyAlignment="0"/>
    <xf numFmtId="0" fontId="275" fillId="72" borderId="573" applyNumberFormat="0" applyAlignment="0" applyProtection="0">
      <alignment vertical="center"/>
    </xf>
    <xf numFmtId="0" fontId="281" fillId="87" borderId="723" applyNumberFormat="0" applyAlignment="0" applyProtection="0">
      <alignment vertical="center"/>
    </xf>
    <xf numFmtId="0" fontId="274" fillId="0" borderId="711" applyNumberFormat="0" applyFill="0" applyAlignment="0" applyProtection="0">
      <alignment vertical="center"/>
    </xf>
    <xf numFmtId="0" fontId="240" fillId="61" borderId="574" applyNumberFormat="0" applyAlignment="0" applyProtection="0"/>
    <xf numFmtId="0" fontId="18" fillId="0" borderId="592">
      <alignment horizontal="left" vertical="center"/>
    </xf>
    <xf numFmtId="3" fontId="8" fillId="2" borderId="675" applyNumberFormat="0" applyFont="0" applyFill="0" applyBorder="0" applyAlignment="0" applyProtection="0">
      <alignment horizontal="center" vertical="center" wrapText="1"/>
    </xf>
    <xf numFmtId="0" fontId="18" fillId="0" borderId="705">
      <alignment horizontal="left" vertical="center"/>
    </xf>
    <xf numFmtId="0" fontId="18" fillId="0" borderId="744">
      <alignment horizontal="left" vertical="center"/>
    </xf>
    <xf numFmtId="9" fontId="5" fillId="0" borderId="0" applyFont="0" applyFill="0" applyBorder="0" applyAlignment="0" applyProtection="0">
      <alignment vertical="center"/>
    </xf>
    <xf numFmtId="0" fontId="281" fillId="87" borderId="655" applyNumberFormat="0" applyAlignment="0" applyProtection="0">
      <alignment vertical="center"/>
    </xf>
    <xf numFmtId="0" fontId="275" fillId="72" borderId="589" applyNumberFormat="0" applyAlignment="0" applyProtection="0">
      <alignment vertical="center"/>
    </xf>
    <xf numFmtId="0" fontId="281" fillId="87" borderId="714" applyNumberFormat="0" applyAlignment="0" applyProtection="0">
      <alignment vertical="center"/>
    </xf>
    <xf numFmtId="0" fontId="18" fillId="0" borderId="663">
      <alignment horizontal="left" vertical="center"/>
    </xf>
    <xf numFmtId="3" fontId="8" fillId="2" borderId="735" applyNumberFormat="0" applyFont="0" applyFill="0" applyBorder="0" applyAlignment="0" applyProtection="0">
      <alignment horizontal="center" vertical="center" wrapText="1"/>
    </xf>
    <xf numFmtId="3" fontId="8" fillId="2" borderId="650" applyNumberFormat="0" applyFont="0" applyFill="0" applyBorder="0" applyAlignment="0" applyProtection="0">
      <alignment horizontal="center" vertical="center" wrapText="1"/>
    </xf>
    <xf numFmtId="0" fontId="348" fillId="87" borderId="566" applyNumberFormat="0" applyAlignment="0" applyProtection="0"/>
    <xf numFmtId="0" fontId="18" fillId="0" borderId="752">
      <alignment horizontal="left" vertical="center"/>
    </xf>
    <xf numFmtId="245" fontId="18" fillId="0" borderId="600">
      <alignment horizontal="left" vertical="center"/>
    </xf>
    <xf numFmtId="0" fontId="233" fillId="61" borderId="573" applyNumberFormat="0" applyAlignment="0" applyProtection="0"/>
    <xf numFmtId="0" fontId="18" fillId="0" borderId="600">
      <alignment horizontal="left" vertical="center"/>
    </xf>
    <xf numFmtId="0" fontId="274" fillId="0" borderId="718" applyNumberFormat="0" applyFill="0" applyAlignment="0" applyProtection="0">
      <alignment vertical="center"/>
    </xf>
    <xf numFmtId="0" fontId="18" fillId="0" borderId="651">
      <alignment horizontal="left" vertical="center"/>
    </xf>
    <xf numFmtId="37" fontId="94" fillId="0" borderId="700" applyAlignment="0"/>
    <xf numFmtId="0" fontId="233" fillId="61" borderId="673" applyNumberFormat="0" applyAlignment="0" applyProtection="0"/>
    <xf numFmtId="0" fontId="18" fillId="0" borderId="615">
      <alignment horizontal="left" vertical="center"/>
    </xf>
    <xf numFmtId="0" fontId="329" fillId="87" borderId="581" applyNumberFormat="0" applyAlignment="0" applyProtection="0"/>
    <xf numFmtId="0" fontId="18" fillId="0" borderId="752">
      <alignment horizontal="left" vertical="center"/>
    </xf>
    <xf numFmtId="3" fontId="8" fillId="2" borderId="583" applyNumberFormat="0" applyFont="0" applyFill="0" applyBorder="0" applyAlignment="0" applyProtection="0">
      <alignment horizontal="center" vertical="center" wrapText="1"/>
    </xf>
    <xf numFmtId="3" fontId="8" fillId="2" borderId="583" applyNumberFormat="0" applyFont="0" applyFill="0" applyBorder="0" applyAlignment="0" applyProtection="0">
      <alignment horizontal="center" vertical="center" wrapText="1"/>
    </xf>
    <xf numFmtId="0" fontId="240" fillId="61" borderId="734" applyNumberFormat="0" applyAlignment="0" applyProtection="0"/>
    <xf numFmtId="0" fontId="233" fillId="61" borderId="597" applyNumberFormat="0" applyAlignment="0" applyProtection="0"/>
    <xf numFmtId="0" fontId="233" fillId="61" borderId="701" applyNumberFormat="0" applyAlignment="0" applyProtection="0"/>
    <xf numFmtId="37" fontId="94" fillId="0" borderId="559" applyAlignment="0"/>
    <xf numFmtId="37" fontId="94" fillId="0" borderId="559" applyAlignment="0"/>
    <xf numFmtId="0" fontId="268" fillId="87" borderId="597" applyNumberFormat="0" applyAlignment="0" applyProtection="0">
      <alignment vertical="center"/>
    </xf>
    <xf numFmtId="0" fontId="18" fillId="0" borderId="657">
      <alignment horizontal="left" vertical="center"/>
    </xf>
    <xf numFmtId="0" fontId="18" fillId="0" borderId="657">
      <alignment horizontal="left" vertical="center"/>
    </xf>
    <xf numFmtId="9" fontId="5" fillId="0" borderId="0" applyFont="0" applyFill="0" applyBorder="0" applyAlignment="0" applyProtection="0">
      <alignment vertical="center"/>
    </xf>
    <xf numFmtId="0" fontId="233" fillId="61" borderId="733" applyNumberFormat="0" applyAlignment="0" applyProtection="0"/>
    <xf numFmtId="0" fontId="329" fillId="87" borderId="713" applyNumberFormat="0" applyAlignment="0" applyProtection="0"/>
    <xf numFmtId="37" fontId="94" fillId="0" borderId="588" applyAlignment="0"/>
    <xf numFmtId="0" fontId="233" fillId="61" borderId="581" applyNumberFormat="0" applyAlignment="0" applyProtection="0"/>
    <xf numFmtId="3" fontId="8" fillId="2" borderId="662" applyNumberFormat="0" applyFont="0" applyFill="0" applyBorder="0" applyAlignment="0" applyProtection="0">
      <alignment horizontal="center" vertical="center" wrapText="1"/>
    </xf>
    <xf numFmtId="0" fontId="268" fillId="87" borderId="620" applyNumberFormat="0" applyAlignment="0" applyProtection="0">
      <alignment vertical="center"/>
    </xf>
    <xf numFmtId="0" fontId="18" fillId="0" borderId="716">
      <alignment horizontal="left" vertical="center"/>
    </xf>
    <xf numFmtId="3" fontId="8" fillId="2" borderId="708" applyNumberFormat="0" applyFont="0" applyFill="0" applyBorder="0" applyAlignment="0" applyProtection="0">
      <alignment horizontal="center" vertical="center" wrapText="1"/>
    </xf>
    <xf numFmtId="0" fontId="348" fillId="87" borderId="703" applyNumberFormat="0" applyAlignment="0" applyProtection="0"/>
    <xf numFmtId="3" fontId="8" fillId="2" borderId="694" applyNumberFormat="0" applyFont="0" applyFill="0" applyBorder="0" applyAlignment="0" applyProtection="0">
      <alignment horizontal="center" vertical="center" wrapText="1"/>
    </xf>
    <xf numFmtId="0" fontId="281" fillId="87" borderId="598" applyNumberFormat="0" applyAlignment="0" applyProtection="0">
      <alignment vertical="center"/>
    </xf>
    <xf numFmtId="0" fontId="268" fillId="87" borderId="749" applyNumberFormat="0" applyAlignment="0" applyProtection="0">
      <alignment vertical="center"/>
    </xf>
    <xf numFmtId="0" fontId="18" fillId="0" borderId="669">
      <alignment horizontal="left" vertical="center"/>
    </xf>
    <xf numFmtId="0" fontId="274" fillId="0" borderId="739" applyNumberFormat="0" applyFill="0" applyAlignment="0" applyProtection="0">
      <alignment vertical="center"/>
    </xf>
    <xf numFmtId="0" fontId="240" fillId="61" borderId="598" applyNumberFormat="0" applyAlignment="0" applyProtection="0"/>
    <xf numFmtId="0" fontId="18" fillId="0" borderId="600">
      <alignment horizontal="left" vertical="center"/>
    </xf>
    <xf numFmtId="0" fontId="348" fillId="87" borderId="560" applyNumberFormat="0" applyAlignment="0" applyProtection="0"/>
    <xf numFmtId="37" fontId="94" fillId="0" borderId="572" applyAlignment="0"/>
    <xf numFmtId="0" fontId="348" fillId="87" borderId="560" applyNumberFormat="0" applyAlignment="0" applyProtection="0"/>
    <xf numFmtId="3" fontId="8" fillId="2" borderId="561" applyNumberFormat="0" applyFont="0" applyFill="0" applyBorder="0" applyAlignment="0" applyProtection="0">
      <alignment horizontal="center" vertical="center" wrapText="1"/>
    </xf>
    <xf numFmtId="37" fontId="94" fillId="0" borderId="559" applyAlignment="0"/>
    <xf numFmtId="0" fontId="281" fillId="87" borderId="560" applyNumberFormat="0" applyAlignment="0" applyProtection="0">
      <alignment vertical="center"/>
    </xf>
    <xf numFmtId="0" fontId="281" fillId="87" borderId="643" applyNumberFormat="0" applyAlignment="0" applyProtection="0">
      <alignment vertical="center"/>
    </xf>
    <xf numFmtId="0" fontId="274" fillId="0" borderId="556" applyNumberFormat="0" applyFill="0" applyAlignment="0" applyProtection="0">
      <alignment vertical="center"/>
    </xf>
    <xf numFmtId="0" fontId="240" fillId="61" borderId="560" applyNumberFormat="0" applyAlignment="0" applyProtection="0"/>
    <xf numFmtId="0" fontId="240" fillId="61" borderId="613" applyNumberFormat="0" applyAlignment="0" applyProtection="0"/>
    <xf numFmtId="0" fontId="281" fillId="87" borderId="742" applyNumberFormat="0" applyAlignment="0" applyProtection="0">
      <alignment vertical="center"/>
    </xf>
    <xf numFmtId="0" fontId="18" fillId="0" borderId="737">
      <alignment horizontal="left" vertical="center"/>
    </xf>
    <xf numFmtId="0" fontId="240" fillId="61" borderId="613" applyNumberFormat="0" applyAlignment="0" applyProtection="0"/>
    <xf numFmtId="3" fontId="8" fillId="2" borderId="644" applyNumberFormat="0" applyFont="0" applyFill="0" applyBorder="0" applyAlignment="0" applyProtection="0">
      <alignment horizontal="center" vertical="center" wrapText="1"/>
    </xf>
    <xf numFmtId="0" fontId="268" fillId="87" borderId="713" applyNumberFormat="0" applyAlignment="0" applyProtection="0">
      <alignment vertical="center"/>
    </xf>
    <xf numFmtId="0" fontId="18" fillId="0" borderId="657">
      <alignment horizontal="left" vertical="center"/>
    </xf>
    <xf numFmtId="0" fontId="18" fillId="0" borderId="688">
      <alignment horizontal="left" vertical="center"/>
    </xf>
    <xf numFmtId="37" fontId="94" fillId="0" borderId="666" applyAlignment="0"/>
    <xf numFmtId="0" fontId="348" fillId="87" borderId="734" applyNumberFormat="0" applyAlignment="0" applyProtection="0"/>
    <xf numFmtId="0" fontId="240" fillId="61" borderId="655" applyNumberFormat="0" applyAlignment="0" applyProtection="0"/>
    <xf numFmtId="245" fontId="18" fillId="0" borderId="697">
      <alignment horizontal="left" vertical="center"/>
    </xf>
    <xf numFmtId="0" fontId="274" fillId="0" borderId="665" applyNumberFormat="0" applyFill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48" fillId="87" borderId="574" applyNumberFormat="0" applyAlignment="0" applyProtection="0"/>
    <xf numFmtId="0" fontId="233" fillId="61" borderId="741" applyNumberFormat="0" applyAlignment="0" applyProtection="0"/>
    <xf numFmtId="0" fontId="275" fillId="72" borderId="642" applyNumberFormat="0" applyAlignment="0" applyProtection="0">
      <alignment vertical="center"/>
    </xf>
    <xf numFmtId="3" fontId="8" fillId="2" borderId="591" applyNumberFormat="0" applyFont="0" applyFill="0" applyBorder="0" applyAlignment="0" applyProtection="0">
      <alignment horizontal="center" vertical="center" wrapText="1"/>
    </xf>
    <xf numFmtId="3" fontId="8" fillId="2" borderId="608" applyNumberFormat="0" applyFont="0" applyFill="0" applyBorder="0" applyAlignment="0" applyProtection="0">
      <alignment horizontal="center" vertical="center" wrapText="1"/>
    </xf>
    <xf numFmtId="0" fontId="348" fillId="87" borderId="590" applyNumberFormat="0" applyAlignment="0" applyProtection="0"/>
    <xf numFmtId="0" fontId="281" fillId="87" borderId="552" applyNumberFormat="0" applyAlignment="0" applyProtection="0">
      <alignment vertical="center"/>
    </xf>
    <xf numFmtId="0" fontId="18" fillId="0" borderId="744">
      <alignment horizontal="left" vertical="center"/>
    </xf>
    <xf numFmtId="0" fontId="18" fillId="0" borderId="600">
      <alignment horizontal="left" vertical="center"/>
    </xf>
    <xf numFmtId="0" fontId="240" fillId="61" borderId="661" applyNumberFormat="0" applyAlignment="0" applyProtection="0"/>
    <xf numFmtId="37" fontId="94" fillId="0" borderId="660" applyAlignment="0"/>
    <xf numFmtId="0" fontId="268" fillId="87" borderId="642" applyNumberFormat="0" applyAlignment="0" applyProtection="0">
      <alignment vertical="center"/>
    </xf>
    <xf numFmtId="0" fontId="348" fillId="87" borderId="590" applyNumberFormat="0" applyAlignment="0" applyProtection="0"/>
    <xf numFmtId="37" fontId="94" fillId="0" borderId="740" applyAlignment="0"/>
    <xf numFmtId="0" fontId="348" fillId="87" borderId="655" applyNumberFormat="0" applyAlignment="0" applyProtection="0"/>
    <xf numFmtId="0" fontId="348" fillId="87" borderId="613" applyNumberFormat="0" applyAlignment="0" applyProtection="0"/>
    <xf numFmtId="0" fontId="302" fillId="88" borderId="606" applyNumberFormat="0" applyFont="0" applyAlignment="0" applyProtection="0"/>
    <xf numFmtId="0" fontId="240" fillId="61" borderId="750" applyNumberFormat="0" applyAlignment="0" applyProtection="0"/>
    <xf numFmtId="0" fontId="268" fillId="87" borderId="713" applyNumberFormat="0" applyAlignment="0" applyProtection="0">
      <alignment vertical="center"/>
    </xf>
    <xf numFmtId="0" fontId="240" fillId="61" borderId="674" applyNumberFormat="0" applyAlignment="0" applyProtection="0"/>
    <xf numFmtId="37" fontId="94" fillId="0" borderId="604" applyAlignment="0"/>
    <xf numFmtId="0" fontId="18" fillId="0" borderId="600">
      <alignment horizontal="left" vertical="center"/>
    </xf>
    <xf numFmtId="0" fontId="348" fillId="87" borderId="742" applyNumberFormat="0" applyAlignment="0" applyProtection="0"/>
    <xf numFmtId="3" fontId="8" fillId="2" borderId="675" applyNumberFormat="0" applyFont="0" applyFill="0" applyBorder="0" applyAlignment="0" applyProtection="0">
      <alignment horizontal="center" vertical="center" wrapText="1"/>
    </xf>
    <xf numFmtId="0" fontId="275" fillId="72" borderId="741" applyNumberFormat="0" applyAlignment="0" applyProtection="0">
      <alignment vertical="center"/>
    </xf>
    <xf numFmtId="0" fontId="348" fillId="87" borderId="693" applyNumberFormat="0" applyAlignment="0" applyProtection="0"/>
    <xf numFmtId="9" fontId="5" fillId="0" borderId="0" applyFont="0" applyFill="0" applyBorder="0" applyAlignment="0" applyProtection="0">
      <alignment vertical="center"/>
    </xf>
    <xf numFmtId="0" fontId="348" fillId="87" borderId="590" applyNumberFormat="0" applyAlignment="0" applyProtection="0"/>
    <xf numFmtId="0" fontId="94" fillId="0" borderId="616">
      <alignment vertical="justify" wrapText="1"/>
    </xf>
    <xf numFmtId="0" fontId="18" fillId="0" borderId="669">
      <alignment horizontal="left" vertical="center"/>
    </xf>
    <xf numFmtId="0" fontId="18" fillId="0" borderId="697">
      <alignment horizontal="left" vertical="center"/>
    </xf>
    <xf numFmtId="0" fontId="233" fillId="61" borderId="733" applyNumberFormat="0" applyAlignment="0" applyProtection="0"/>
    <xf numFmtId="3" fontId="8" fillId="2" borderId="622" applyNumberFormat="0" applyFont="0" applyFill="0" applyBorder="0" applyAlignment="0" applyProtection="0">
      <alignment horizontal="center" vertical="center" wrapText="1"/>
    </xf>
    <xf numFmtId="9" fontId="5" fillId="0" borderId="0" applyFont="0" applyFill="0" applyBorder="0" applyAlignment="0" applyProtection="0">
      <alignment vertical="center"/>
    </xf>
    <xf numFmtId="37" fontId="94" fillId="0" borderId="748" applyAlignment="0"/>
    <xf numFmtId="0" fontId="329" fillId="87" borderId="573" applyNumberFormat="0" applyAlignment="0" applyProtection="0"/>
    <xf numFmtId="37" fontId="94" fillId="0" borderId="619" applyAlignment="0"/>
    <xf numFmtId="0" fontId="18" fillId="0" borderId="562">
      <alignment horizontal="left" vertical="center"/>
    </xf>
    <xf numFmtId="0" fontId="18" fillId="0" borderId="562">
      <alignment horizontal="left" vertical="center"/>
    </xf>
    <xf numFmtId="0" fontId="281" fillId="87" borderId="667" applyNumberFormat="0" applyAlignment="0" applyProtection="0">
      <alignment vertical="center"/>
    </xf>
    <xf numFmtId="0" fontId="274" fillId="0" borderId="625" applyNumberFormat="0" applyFill="0" applyAlignment="0" applyProtection="0">
      <alignment vertical="center"/>
    </xf>
    <xf numFmtId="0" fontId="18" fillId="0" borderId="676">
      <alignment horizontal="left" vertical="center"/>
    </xf>
    <xf numFmtId="245" fontId="18" fillId="0" borderId="744">
      <alignment horizontal="left" vertical="center"/>
    </xf>
    <xf numFmtId="0" fontId="348" fillId="87" borderId="742" applyNumberFormat="0" applyAlignment="0" applyProtection="0"/>
    <xf numFmtId="37" fontId="94" fillId="0" borderId="748" applyAlignment="0"/>
    <xf numFmtId="0" fontId="18" fillId="0" borderId="697">
      <alignment horizontal="left" vertical="center"/>
    </xf>
    <xf numFmtId="0" fontId="18" fillId="0" borderId="752">
      <alignment horizontal="left" vertical="center"/>
    </xf>
    <xf numFmtId="37" fontId="94" fillId="0" borderId="565" applyAlignment="0"/>
    <xf numFmtId="3" fontId="8" fillId="2" borderId="743" applyNumberFormat="0" applyFont="0" applyFill="0" applyBorder="0" applyAlignment="0" applyProtection="0">
      <alignment horizontal="center" vertical="center" wrapText="1"/>
    </xf>
    <xf numFmtId="37" fontId="94" fillId="0" borderId="712" applyAlignment="0"/>
    <xf numFmtId="9" fontId="5" fillId="0" borderId="0" applyFont="0" applyFill="0" applyBorder="0" applyAlignment="0" applyProtection="0">
      <alignment vertical="center"/>
    </xf>
    <xf numFmtId="0" fontId="275" fillId="72" borderId="733" applyNumberFormat="0" applyAlignment="0" applyProtection="0">
      <alignment vertical="center"/>
    </xf>
    <xf numFmtId="0" fontId="18" fillId="0" borderId="663">
      <alignment horizontal="left" vertical="center"/>
    </xf>
    <xf numFmtId="0" fontId="274" fillId="0" borderId="611" applyNumberFormat="0" applyFill="0" applyAlignment="0" applyProtection="0">
      <alignment vertical="center"/>
    </xf>
    <xf numFmtId="0" fontId="329" fillId="87" borderId="733" applyNumberFormat="0" applyAlignment="0" applyProtection="0"/>
    <xf numFmtId="0" fontId="18" fillId="0" borderId="600">
      <alignment horizontal="left" vertical="center"/>
    </xf>
    <xf numFmtId="0" fontId="18" fillId="0" borderId="600">
      <alignment horizontal="left" vertical="center"/>
    </xf>
    <xf numFmtId="3" fontId="8" fillId="2" borderId="599" applyNumberFormat="0" applyFont="0" applyFill="0" applyBorder="0" applyAlignment="0" applyProtection="0">
      <alignment horizontal="center" vertical="center" wrapText="1"/>
    </xf>
    <xf numFmtId="0" fontId="240" fillId="61" borderId="590" applyNumberFormat="0" applyAlignment="0" applyProtection="0"/>
    <xf numFmtId="0" fontId="233" fillId="61" borderId="589" applyNumberFormat="0" applyAlignment="0" applyProtection="0"/>
    <xf numFmtId="0" fontId="348" fillId="87" borderId="661" applyNumberFormat="0" applyAlignment="0" applyProtection="0"/>
    <xf numFmtId="0" fontId="302" fillId="88" borderId="606" applyNumberFormat="0" applyFont="0" applyAlignment="0" applyProtection="0"/>
    <xf numFmtId="0" fontId="18" fillId="0" borderId="576">
      <alignment horizontal="left" vertical="center"/>
    </xf>
    <xf numFmtId="0" fontId="275" fillId="72" borderId="701" applyNumberFormat="0" applyAlignment="0" applyProtection="0">
      <alignment vertical="center"/>
    </xf>
    <xf numFmtId="0" fontId="281" fillId="87" borderId="703" applyNumberFormat="0" applyAlignment="0" applyProtection="0">
      <alignment vertical="center"/>
    </xf>
    <xf numFmtId="0" fontId="348" fillId="87" borderId="661" applyNumberFormat="0" applyAlignment="0" applyProtection="0"/>
    <xf numFmtId="0" fontId="240" fillId="61" borderId="723" applyNumberFormat="0" applyAlignment="0" applyProtection="0"/>
    <xf numFmtId="3" fontId="8" fillId="2" borderId="724" applyNumberFormat="0" applyFont="0" applyFill="0" applyBorder="0" applyAlignment="0" applyProtection="0">
      <alignment horizontal="center" vertical="center" wrapText="1"/>
    </xf>
    <xf numFmtId="0" fontId="18" fillId="0" borderId="600">
      <alignment horizontal="left" vertical="center"/>
    </xf>
    <xf numFmtId="0" fontId="18" fillId="0" borderId="600">
      <alignment horizontal="left" vertical="center"/>
    </xf>
    <xf numFmtId="37" fontId="94" fillId="0" borderId="721" applyAlignment="0"/>
    <xf numFmtId="37" fontId="94" fillId="0" borderId="732" applyAlignment="0"/>
    <xf numFmtId="0" fontId="240" fillId="61" borderId="714" applyNumberFormat="0" applyAlignment="0" applyProtection="0"/>
    <xf numFmtId="0" fontId="274" fillId="0" borderId="570" applyNumberFormat="0" applyFill="0" applyAlignment="0" applyProtection="0">
      <alignment vertical="center"/>
    </xf>
    <xf numFmtId="0" fontId="268" fillId="87" borderId="573" applyNumberFormat="0" applyAlignment="0" applyProtection="0">
      <alignment vertical="center"/>
    </xf>
    <xf numFmtId="0" fontId="329" fillId="87" borderId="741" applyNumberFormat="0" applyAlignment="0" applyProtection="0"/>
    <xf numFmtId="0" fontId="18" fillId="0" borderId="663">
      <alignment horizontal="left" vertical="center"/>
    </xf>
    <xf numFmtId="0" fontId="348" fillId="87" borderId="750" applyNumberFormat="0" applyAlignment="0" applyProtection="0"/>
    <xf numFmtId="0" fontId="329" fillId="87" borderId="673" applyNumberFormat="0" applyAlignment="0" applyProtection="0"/>
    <xf numFmtId="0" fontId="281" fillId="87" borderId="723" applyNumberFormat="0" applyAlignment="0" applyProtection="0">
      <alignment vertical="center"/>
    </xf>
    <xf numFmtId="0" fontId="18" fillId="0" borderId="676">
      <alignment horizontal="left" vertical="center"/>
    </xf>
    <xf numFmtId="0" fontId="18" fillId="0" borderId="651">
      <alignment horizontal="left" vertical="center"/>
    </xf>
    <xf numFmtId="0" fontId="94" fillId="0" borderId="710">
      <alignment vertical="justify" wrapText="1"/>
    </xf>
    <xf numFmtId="0" fontId="348" fillId="87" borderId="613" applyNumberFormat="0" applyAlignment="0" applyProtection="0"/>
    <xf numFmtId="0" fontId="275" fillId="72" borderId="605" applyNumberFormat="0" applyAlignment="0" applyProtection="0">
      <alignment vertical="center"/>
    </xf>
    <xf numFmtId="0" fontId="18" fillId="0" borderId="697">
      <alignment horizontal="left" vertical="center"/>
    </xf>
    <xf numFmtId="0" fontId="275" fillId="72" borderId="741" applyNumberFormat="0" applyAlignment="0" applyProtection="0">
      <alignment vertical="center"/>
    </xf>
    <xf numFmtId="0" fontId="240" fillId="61" borderId="686" applyNumberFormat="0" applyAlignment="0" applyProtection="0"/>
    <xf numFmtId="0" fontId="329" fillId="87" borderId="620" applyNumberFormat="0" applyAlignment="0" applyProtection="0"/>
    <xf numFmtId="0" fontId="329" fillId="87" borderId="685" applyNumberFormat="0" applyAlignment="0" applyProtection="0"/>
    <xf numFmtId="37" fontId="94" fillId="0" borderId="721" applyAlignment="0"/>
    <xf numFmtId="0" fontId="268" fillId="87" borderId="733" applyNumberFormat="0" applyAlignment="0" applyProtection="0">
      <alignment vertical="center"/>
    </xf>
    <xf numFmtId="0" fontId="275" fillId="72" borderId="722" applyNumberFormat="0" applyAlignment="0" applyProtection="0">
      <alignment vertical="center"/>
    </xf>
    <xf numFmtId="37" fontId="94" fillId="0" borderId="604" applyAlignment="0"/>
    <xf numFmtId="9" fontId="5" fillId="0" borderId="0" applyFont="0" applyFill="0" applyBorder="0" applyAlignment="0" applyProtection="0">
      <alignment vertical="center"/>
    </xf>
    <xf numFmtId="0" fontId="329" fillId="87" borderId="685" applyNumberFormat="0" applyAlignment="0" applyProtection="0"/>
    <xf numFmtId="245" fontId="18" fillId="0" borderId="716">
      <alignment horizontal="left" vertical="center"/>
    </xf>
    <xf numFmtId="0" fontId="329" fillId="87" borderId="642" applyNumberFormat="0" applyAlignment="0" applyProtection="0"/>
    <xf numFmtId="0" fontId="329" fillId="87" borderId="673" applyNumberFormat="0" applyAlignment="0" applyProtection="0"/>
    <xf numFmtId="9" fontId="5" fillId="0" borderId="0" applyFont="0" applyFill="0" applyBorder="0" applyAlignment="0" applyProtection="0">
      <alignment vertical="center"/>
    </xf>
    <xf numFmtId="0" fontId="18" fillId="0" borderId="709">
      <alignment horizontal="left" vertical="center"/>
    </xf>
    <xf numFmtId="0" fontId="18" fillId="0" borderId="737">
      <alignment horizontal="left"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94" fillId="0" borderId="670">
      <alignment vertical="justify" wrapText="1"/>
    </xf>
    <xf numFmtId="0" fontId="274" fillId="0" borderId="665" applyNumberFormat="0" applyFill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8" fillId="0" borderId="752">
      <alignment horizontal="left" vertical="center"/>
    </xf>
    <xf numFmtId="0" fontId="94" fillId="0" borderId="738">
      <alignment vertical="justify" wrapText="1"/>
    </xf>
    <xf numFmtId="3" fontId="8" fillId="2" borderId="687" applyNumberFormat="0" applyFont="0" applyFill="0" applyBorder="0" applyAlignment="0" applyProtection="0">
      <alignment horizontal="center" vertical="center" wrapText="1"/>
    </xf>
    <xf numFmtId="0" fontId="18" fillId="0" borderId="709">
      <alignment horizontal="left" vertical="center"/>
    </xf>
    <xf numFmtId="0" fontId="281" fillId="87" borderId="734" applyNumberFormat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8" fillId="0" borderId="752">
      <alignment horizontal="left" vertical="center"/>
    </xf>
    <xf numFmtId="37" fontId="94" fillId="0" borderId="721" applyAlignment="0"/>
    <xf numFmtId="0" fontId="268" fillId="87" borderId="673" applyNumberFormat="0" applyAlignment="0" applyProtection="0">
      <alignment vertical="center"/>
    </xf>
    <xf numFmtId="3" fontId="8" fillId="2" borderId="656" applyNumberFormat="0" applyFont="0" applyFill="0" applyBorder="0" applyAlignment="0" applyProtection="0">
      <alignment horizontal="center" vertical="center" wrapText="1"/>
    </xf>
    <xf numFmtId="0" fontId="233" fillId="61" borderId="713" applyNumberFormat="0" applyAlignment="0" applyProtection="0"/>
    <xf numFmtId="0" fontId="18" fillId="0" borderId="663">
      <alignment horizontal="left" vertical="center"/>
    </xf>
    <xf numFmtId="9" fontId="5" fillId="0" borderId="0" applyFont="0" applyFill="0" applyBorder="0" applyAlignment="0" applyProtection="0">
      <alignment vertical="center"/>
    </xf>
    <xf numFmtId="0" fontId="329" fillId="87" borderId="722" applyNumberFormat="0" applyAlignment="0" applyProtection="0"/>
    <xf numFmtId="3" fontId="8" fillId="2" borderId="704" applyNumberFormat="0" applyFont="0" applyFill="0" applyBorder="0" applyAlignment="0" applyProtection="0">
      <alignment horizontal="center" vertical="center" wrapText="1"/>
    </xf>
    <xf numFmtId="37" fontId="94" fillId="0" borderId="666" applyAlignment="0"/>
    <xf numFmtId="0" fontId="18" fillId="0" borderId="697">
      <alignment horizontal="left" vertical="center"/>
    </xf>
    <xf numFmtId="0" fontId="281" fillId="87" borderId="693" applyNumberFormat="0" applyAlignment="0" applyProtection="0">
      <alignment vertical="center"/>
    </xf>
    <xf numFmtId="0" fontId="268" fillId="87" borderId="749" applyNumberFormat="0" applyAlignment="0" applyProtection="0">
      <alignment vertical="center"/>
    </xf>
    <xf numFmtId="37" fontId="94" fillId="0" borderId="740" applyAlignment="0"/>
    <xf numFmtId="9" fontId="5" fillId="0" borderId="0" applyFont="0" applyFill="0" applyBorder="0" applyAlignment="0" applyProtection="0">
      <alignment vertical="center"/>
    </xf>
    <xf numFmtId="0" fontId="18" fillId="0" borderId="725">
      <alignment horizontal="left" vertical="center"/>
    </xf>
    <xf numFmtId="0" fontId="18" fillId="0" borderId="725">
      <alignment horizontal="left" vertical="center"/>
    </xf>
    <xf numFmtId="0" fontId="7" fillId="88" borderId="702" applyNumberFormat="0" applyFont="0" applyAlignment="0" applyProtection="0">
      <alignment vertical="center"/>
    </xf>
    <xf numFmtId="0" fontId="281" fillId="87" borderId="742" applyNumberFormat="0" applyAlignment="0" applyProtection="0">
      <alignment vertical="center"/>
    </xf>
    <xf numFmtId="0" fontId="281" fillId="87" borderId="661" applyNumberFormat="0" applyAlignment="0" applyProtection="0">
      <alignment vertical="center"/>
    </xf>
    <xf numFmtId="0" fontId="348" fillId="87" borderId="674" applyNumberFormat="0" applyAlignment="0" applyProtection="0"/>
    <xf numFmtId="0" fontId="348" fillId="87" borderId="750" applyNumberFormat="0" applyAlignment="0" applyProtection="0"/>
    <xf numFmtId="0" fontId="18" fillId="0" borderId="600">
      <alignment horizontal="left" vertical="center"/>
    </xf>
    <xf numFmtId="0" fontId="240" fillId="61" borderId="674" applyNumberFormat="0" applyAlignment="0" applyProtection="0"/>
    <xf numFmtId="0" fontId="329" fillId="87" borderId="581" applyNumberFormat="0" applyAlignment="0" applyProtection="0"/>
    <xf numFmtId="0" fontId="329" fillId="87" borderId="713" applyNumberFormat="0" applyAlignment="0" applyProtection="0"/>
    <xf numFmtId="0" fontId="240" fillId="61" borderId="661" applyNumberFormat="0" applyAlignment="0" applyProtection="0"/>
    <xf numFmtId="37" fontId="94" fillId="0" borderId="700" applyAlignment="0"/>
    <xf numFmtId="0" fontId="275" fillId="72" borderId="701" applyNumberFormat="0" applyAlignment="0" applyProtection="0">
      <alignment vertical="center"/>
    </xf>
    <xf numFmtId="0" fontId="18" fillId="0" borderId="623">
      <alignment horizontal="left" vertical="center"/>
    </xf>
    <xf numFmtId="0" fontId="18" fillId="0" borderId="705">
      <alignment horizontal="left" vertical="center"/>
    </xf>
    <xf numFmtId="0" fontId="268" fillId="87" borderId="701" applyNumberFormat="0" applyAlignment="0" applyProtection="0">
      <alignment vertical="center"/>
    </xf>
    <xf numFmtId="0" fontId="275" fillId="72" borderId="685" applyNumberFormat="0" applyAlignment="0" applyProtection="0">
      <alignment vertical="center"/>
    </xf>
    <xf numFmtId="0" fontId="18" fillId="0" borderId="709">
      <alignment horizontal="left" vertical="center"/>
    </xf>
    <xf numFmtId="0" fontId="233" fillId="61" borderId="692" applyNumberFormat="0" applyAlignment="0" applyProtection="0"/>
    <xf numFmtId="0" fontId="348" fillId="87" borderId="598" applyNumberFormat="0" applyAlignment="0" applyProtection="0"/>
    <xf numFmtId="0" fontId="18" fillId="0" borderId="663">
      <alignment horizontal="left" vertical="center"/>
    </xf>
    <xf numFmtId="3" fontId="8" fillId="2" borderId="614" applyNumberFormat="0" applyFont="0" applyFill="0" applyBorder="0" applyAlignment="0" applyProtection="0">
      <alignment horizontal="center" vertical="center" wrapText="1"/>
    </xf>
    <xf numFmtId="0" fontId="18" fillId="0" borderId="725">
      <alignment horizontal="left" vertical="center"/>
    </xf>
    <xf numFmtId="0" fontId="275" fillId="72" borderId="620" applyNumberFormat="0" applyAlignment="0" applyProtection="0">
      <alignment vertical="center"/>
    </xf>
    <xf numFmtId="0" fontId="329" fillId="87" borderId="573" applyNumberFormat="0" applyAlignment="0" applyProtection="0"/>
    <xf numFmtId="37" fontId="94" fillId="0" borderId="682" applyAlignment="0"/>
    <xf numFmtId="37" fontId="94" fillId="0" borderId="596" applyAlignment="0"/>
    <xf numFmtId="0" fontId="275" fillId="72" borderId="673" applyNumberFormat="0" applyAlignment="0" applyProtection="0">
      <alignment vertical="center"/>
    </xf>
    <xf numFmtId="0" fontId="18" fillId="0" borderId="592">
      <alignment horizontal="left" vertical="center"/>
    </xf>
    <xf numFmtId="9" fontId="5" fillId="0" borderId="0" applyFont="0" applyFill="0" applyBorder="0" applyAlignment="0" applyProtection="0">
      <alignment vertical="center"/>
    </xf>
    <xf numFmtId="0" fontId="281" fillId="87" borderId="560" applyNumberFormat="0" applyAlignment="0" applyProtection="0">
      <alignment vertical="center"/>
    </xf>
    <xf numFmtId="0" fontId="274" fillId="0" borderId="727" applyNumberFormat="0" applyFill="0" applyAlignment="0" applyProtection="0">
      <alignment vertical="center"/>
    </xf>
    <xf numFmtId="0" fontId="348" fillId="87" borderId="655" applyNumberFormat="0" applyAlignment="0" applyProtection="0"/>
    <xf numFmtId="37" fontId="94" fillId="0" borderId="732" applyAlignment="0"/>
    <xf numFmtId="0" fontId="18" fillId="0" borderId="615">
      <alignment horizontal="left" vertical="center"/>
    </xf>
    <xf numFmtId="37" fontId="94" fillId="0" borderId="672" applyAlignment="0"/>
    <xf numFmtId="0" fontId="233" fillId="61" borderId="685" applyNumberFormat="0" applyAlignment="0" applyProtection="0"/>
    <xf numFmtId="0" fontId="348" fillId="87" borderId="667" applyNumberFormat="0" applyAlignment="0" applyProtection="0"/>
    <xf numFmtId="0" fontId="240" fillId="61" borderId="566" applyNumberFormat="0" applyAlignment="0" applyProtection="0"/>
    <xf numFmtId="0" fontId="240" fillId="61" borderId="667" applyNumberFormat="0" applyAlignment="0" applyProtection="0"/>
    <xf numFmtId="0" fontId="329" fillId="87" borderId="722" applyNumberFormat="0" applyAlignment="0" applyProtection="0"/>
    <xf numFmtId="3" fontId="8" fillId="2" borderId="567" applyNumberFormat="0" applyFont="0" applyFill="0" applyBorder="0" applyAlignment="0" applyProtection="0">
      <alignment horizontal="center" vertical="center" wrapText="1"/>
    </xf>
    <xf numFmtId="0" fontId="348" fillId="87" borderId="566" applyNumberFormat="0" applyAlignment="0" applyProtection="0"/>
    <xf numFmtId="0" fontId="94" fillId="0" borderId="593">
      <alignment vertical="justify" wrapText="1"/>
    </xf>
    <xf numFmtId="0" fontId="281" fillId="87" borderId="686" applyNumberFormat="0" applyAlignment="0" applyProtection="0">
      <alignment vertical="center"/>
    </xf>
    <xf numFmtId="3" fontId="8" fillId="2" borderId="567" applyNumberFormat="0" applyFont="0" applyFill="0" applyBorder="0" applyAlignment="0" applyProtection="0">
      <alignment horizontal="center" vertical="center" wrapText="1"/>
    </xf>
    <xf numFmtId="0" fontId="94" fillId="0" borderId="569">
      <alignment vertical="justify" wrapText="1"/>
    </xf>
    <xf numFmtId="0" fontId="240" fillId="61" borderId="566" applyNumberFormat="0" applyAlignment="0" applyProtection="0"/>
    <xf numFmtId="0" fontId="348" fillId="87" borderId="667" applyNumberFormat="0" applyAlignment="0" applyProtection="0"/>
    <xf numFmtId="0" fontId="348" fillId="87" borderId="661" applyNumberFormat="0" applyAlignment="0" applyProtection="0"/>
    <xf numFmtId="0" fontId="18" fillId="0" borderId="697">
      <alignment horizontal="left" vertical="center"/>
    </xf>
    <xf numFmtId="9" fontId="5" fillId="0" borderId="0" applyFont="0" applyFill="0" applyBorder="0" applyAlignment="0" applyProtection="0">
      <alignment vertical="center"/>
    </xf>
    <xf numFmtId="0" fontId="281" fillId="87" borderId="621" applyNumberFormat="0" applyAlignment="0" applyProtection="0">
      <alignment vertical="center"/>
    </xf>
    <xf numFmtId="0" fontId="348" fillId="87" borderId="686" applyNumberFormat="0" applyAlignment="0" applyProtection="0"/>
    <xf numFmtId="0" fontId="275" fillId="72" borderId="733" applyNumberFormat="0" applyAlignment="0" applyProtection="0">
      <alignment vertical="center"/>
    </xf>
    <xf numFmtId="0" fontId="233" fillId="61" borderId="589" applyNumberFormat="0" applyAlignment="0" applyProtection="0"/>
    <xf numFmtId="37" fontId="94" fillId="0" borderId="712" applyAlignment="0"/>
    <xf numFmtId="3" fontId="8" fillId="2" borderId="694" applyNumberFormat="0" applyFont="0" applyFill="0" applyBorder="0" applyAlignment="0" applyProtection="0">
      <alignment horizontal="center" vertical="center" wrapText="1"/>
    </xf>
    <xf numFmtId="0" fontId="348" fillId="87" borderId="686" applyNumberFormat="0" applyAlignment="0" applyProtection="0"/>
    <xf numFmtId="0" fontId="275" fillId="72" borderId="722" applyNumberFormat="0" applyAlignment="0" applyProtection="0">
      <alignment vertical="center"/>
    </xf>
    <xf numFmtId="3" fontId="8" fillId="2" borderId="724" applyNumberFormat="0" applyFont="0" applyFill="0" applyBorder="0" applyAlignment="0" applyProtection="0">
      <alignment horizontal="center" vertical="center" wrapText="1"/>
    </xf>
    <xf numFmtId="0" fontId="268" fillId="87" borderId="581" applyNumberFormat="0" applyAlignment="0" applyProtection="0">
      <alignment vertical="center"/>
    </xf>
    <xf numFmtId="0" fontId="274" fillId="0" borderId="578" applyNumberFormat="0" applyFill="0" applyAlignment="0" applyProtection="0">
      <alignment vertical="center"/>
    </xf>
    <xf numFmtId="0" fontId="275" fillId="72" borderId="581" applyNumberFormat="0" applyAlignment="0" applyProtection="0">
      <alignment vertical="center"/>
    </xf>
    <xf numFmtId="0" fontId="281" fillId="87" borderId="582" applyNumberFormat="0" applyAlignment="0" applyProtection="0">
      <alignment vertical="center"/>
    </xf>
    <xf numFmtId="0" fontId="18" fillId="0" borderId="623">
      <alignment horizontal="left" vertical="center"/>
    </xf>
    <xf numFmtId="0" fontId="274" fillId="0" borderId="678" applyNumberFormat="0" applyFill="0" applyAlignment="0" applyProtection="0">
      <alignment vertical="center"/>
    </xf>
    <xf numFmtId="0" fontId="18" fillId="0" borderId="716">
      <alignment horizontal="left" vertical="center"/>
    </xf>
    <xf numFmtId="0" fontId="18" fillId="0" borderId="716">
      <alignment horizontal="left" vertical="center"/>
    </xf>
    <xf numFmtId="0" fontId="329" fillId="87" borderId="589" applyNumberFormat="0" applyAlignment="0" applyProtection="0"/>
    <xf numFmtId="0" fontId="348" fillId="87" borderId="621" applyNumberFormat="0" applyAlignment="0" applyProtection="0"/>
    <xf numFmtId="0" fontId="233" fillId="61" borderId="620" applyNumberFormat="0" applyAlignment="0" applyProtection="0"/>
    <xf numFmtId="3" fontId="8" fillId="2" borderId="575" applyNumberFormat="0" applyFont="0" applyFill="0" applyBorder="0" applyAlignment="0" applyProtection="0">
      <alignment horizontal="center" vertical="center" wrapText="1"/>
    </xf>
    <xf numFmtId="37" fontId="94" fillId="0" borderId="691" applyAlignment="0"/>
    <xf numFmtId="0" fontId="281" fillId="87" borderId="590" applyNumberFormat="0" applyAlignment="0" applyProtection="0">
      <alignment vertical="center"/>
    </xf>
    <xf numFmtId="0" fontId="281" fillId="87" borderId="674" applyNumberFormat="0" applyAlignment="0" applyProtection="0">
      <alignment vertical="center"/>
    </xf>
    <xf numFmtId="0" fontId="348" fillId="87" borderId="674" applyNumberFormat="0" applyAlignment="0" applyProtection="0"/>
    <xf numFmtId="0" fontId="274" fillId="0" borderId="746" applyNumberFormat="0" applyFill="0" applyAlignment="0" applyProtection="0">
      <alignment vertical="center"/>
    </xf>
    <xf numFmtId="0" fontId="240" fillId="61" borderId="655" applyNumberFormat="0" applyAlignment="0" applyProtection="0"/>
    <xf numFmtId="0" fontId="240" fillId="61" borderId="621" applyNumberFormat="0" applyAlignment="0" applyProtection="0"/>
    <xf numFmtId="0" fontId="281" fillId="87" borderId="693" applyNumberFormat="0" applyAlignment="0" applyProtection="0">
      <alignment vertical="center"/>
    </xf>
    <xf numFmtId="0" fontId="18" fillId="0" borderId="688">
      <alignment horizontal="left" vertical="center"/>
    </xf>
    <xf numFmtId="0" fontId="233" fillId="61" borderId="620" applyNumberFormat="0" applyAlignment="0" applyProtection="0"/>
    <xf numFmtId="0" fontId="18" fillId="0" borderId="737">
      <alignment horizontal="left" vertical="center"/>
    </xf>
    <xf numFmtId="0" fontId="329" fillId="87" borderId="741" applyNumberFormat="0" applyAlignment="0" applyProtection="0"/>
    <xf numFmtId="0" fontId="233" fillId="61" borderId="605" applyNumberFormat="0" applyAlignment="0" applyProtection="0"/>
    <xf numFmtId="0" fontId="18" fillId="0" borderId="600">
      <alignment horizontal="left" vertical="center"/>
    </xf>
    <xf numFmtId="0" fontId="18" fillId="0" borderId="600">
      <alignment horizontal="left" vertical="center"/>
    </xf>
    <xf numFmtId="3" fontId="8" fillId="2" borderId="715" applyNumberFormat="0" applyFont="0" applyFill="0" applyBorder="0" applyAlignment="0" applyProtection="0">
      <alignment horizontal="center" vertical="center" wrapText="1"/>
    </xf>
    <xf numFmtId="0" fontId="329" fillId="87" borderId="573" applyNumberFormat="0" applyAlignment="0" applyProtection="0"/>
    <xf numFmtId="0" fontId="240" fillId="61" borderId="661" applyNumberFormat="0" applyAlignment="0" applyProtection="0"/>
    <xf numFmtId="0" fontId="18" fillId="0" borderId="576">
      <alignment horizontal="left" vertical="center"/>
    </xf>
    <xf numFmtId="0" fontId="233" fillId="61" borderId="573" applyNumberFormat="0" applyAlignment="0" applyProtection="0"/>
    <xf numFmtId="0" fontId="274" fillId="0" borderId="746" applyNumberFormat="0" applyFill="0" applyAlignment="0" applyProtection="0">
      <alignment vertical="center"/>
    </xf>
    <xf numFmtId="0" fontId="7" fillId="88" borderId="606" applyNumberFormat="0" applyFont="0" applyAlignment="0" applyProtection="0">
      <alignment vertical="center"/>
    </xf>
    <xf numFmtId="0" fontId="18" fillId="0" borderId="623">
      <alignment horizontal="left" vertical="center"/>
    </xf>
    <xf numFmtId="0" fontId="281" fillId="87" borderId="674" applyNumberFormat="0" applyAlignment="0" applyProtection="0">
      <alignment vertical="center"/>
    </xf>
    <xf numFmtId="0" fontId="18" fillId="0" borderId="744">
      <alignment horizontal="left" vertical="center"/>
    </xf>
    <xf numFmtId="0" fontId="302" fillId="88" borderId="702" applyNumberFormat="0" applyFont="0" applyAlignment="0" applyProtection="0"/>
    <xf numFmtId="0" fontId="348" fillId="87" borderId="661" applyNumberFormat="0" applyAlignment="0" applyProtection="0"/>
    <xf numFmtId="0" fontId="18" fillId="0" borderId="615">
      <alignment horizontal="left" vertical="center"/>
    </xf>
    <xf numFmtId="37" fontId="94" fillId="0" borderId="612" applyAlignment="0"/>
    <xf numFmtId="0" fontId="18" fillId="0" borderId="645">
      <alignment horizontal="left" vertical="center"/>
    </xf>
    <xf numFmtId="0" fontId="18" fillId="0" borderId="744">
      <alignment horizontal="left" vertical="center"/>
    </xf>
    <xf numFmtId="3" fontId="8" fillId="2" borderId="561" applyNumberFormat="0" applyFont="0" applyFill="0" applyBorder="0" applyAlignment="0" applyProtection="0">
      <alignment horizontal="center" vertical="center" wrapText="1"/>
    </xf>
    <xf numFmtId="0" fontId="18" fillId="0" borderId="568">
      <alignment horizontal="left"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245" fontId="18" fillId="0" borderId="663">
      <alignment horizontal="left" vertical="center"/>
    </xf>
    <xf numFmtId="0" fontId="2" fillId="15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329" fillId="87" borderId="701" applyNumberFormat="0" applyAlignment="0" applyProtection="0"/>
    <xf numFmtId="0" fontId="2" fillId="16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74" fillId="0" borderId="602" applyNumberFormat="0" applyFill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8" fillId="0" borderId="697">
      <alignment horizontal="left" vertical="center"/>
    </xf>
    <xf numFmtId="0" fontId="233" fillId="61" borderId="541" applyNumberFormat="0" applyAlignment="0" applyProtection="0"/>
    <xf numFmtId="37" fontId="94" fillId="0" borderId="604" applyAlignment="0"/>
    <xf numFmtId="0" fontId="329" fillId="87" borderId="605" applyNumberFormat="0" applyAlignment="0" applyProtection="0"/>
    <xf numFmtId="0" fontId="18" fillId="0" borderId="615">
      <alignment horizontal="left" vertical="center"/>
    </xf>
    <xf numFmtId="0" fontId="268" fillId="87" borderId="692" applyNumberFormat="0" applyAlignment="0" applyProtection="0">
      <alignment vertical="center"/>
    </xf>
    <xf numFmtId="0" fontId="2" fillId="0" borderId="0">
      <alignment vertical="center"/>
    </xf>
    <xf numFmtId="0" fontId="275" fillId="72" borderId="713" applyNumberFormat="0" applyAlignment="0" applyProtection="0">
      <alignment vertical="center"/>
    </xf>
    <xf numFmtId="0" fontId="240" fillId="61" borderId="542" applyNumberFormat="0" applyAlignment="0" applyProtection="0"/>
    <xf numFmtId="0" fontId="2" fillId="0" borderId="0">
      <alignment vertical="center"/>
    </xf>
    <xf numFmtId="0" fontId="2" fillId="40" borderId="98" applyNumberFormat="0" applyFont="0" applyAlignment="0" applyProtection="0">
      <alignment vertical="center"/>
    </xf>
    <xf numFmtId="0" fontId="2" fillId="0" borderId="0">
      <alignment vertical="center"/>
    </xf>
    <xf numFmtId="37" fontId="94" fillId="0" borderId="682" applyAlignment="0"/>
    <xf numFmtId="0" fontId="348" fillId="87" borderId="667" applyNumberFormat="0" applyAlignment="0" applyProtection="0"/>
    <xf numFmtId="0" fontId="2" fillId="0" borderId="0">
      <alignment vertical="center"/>
    </xf>
    <xf numFmtId="0" fontId="18" fillId="0" borderId="697">
      <alignment horizontal="left" vertical="center"/>
    </xf>
    <xf numFmtId="0" fontId="18" fillId="0" borderId="568">
      <alignment horizontal="left" vertical="center"/>
    </xf>
    <xf numFmtId="0" fontId="18" fillId="0" borderId="568">
      <alignment horizontal="left" vertical="center"/>
    </xf>
    <xf numFmtId="0" fontId="18" fillId="0" borderId="568">
      <alignment horizontal="left" vertical="center"/>
    </xf>
    <xf numFmtId="3" fontId="8" fillId="2" borderId="668" applyNumberFormat="0" applyFont="0" applyFill="0" applyBorder="0" applyAlignment="0" applyProtection="0">
      <alignment horizontal="center" vertical="center" wrapText="1"/>
    </xf>
    <xf numFmtId="0" fontId="329" fillId="87" borderId="685" applyNumberFormat="0" applyAlignment="0" applyProtection="0"/>
    <xf numFmtId="37" fontId="94" fillId="0" borderId="596" applyAlignment="0"/>
    <xf numFmtId="0" fontId="268" fillId="87" borderId="733" applyNumberFormat="0" applyAlignment="0" applyProtection="0">
      <alignment vertical="center"/>
    </xf>
    <xf numFmtId="3" fontId="8" fillId="2" borderId="591" applyNumberFormat="0" applyFont="0" applyFill="0" applyBorder="0" applyAlignment="0" applyProtection="0">
      <alignment horizontal="center" vertical="center" wrapText="1"/>
    </xf>
    <xf numFmtId="0" fontId="348" fillId="87" borderId="574" applyNumberFormat="0" applyAlignment="0" applyProtection="0"/>
    <xf numFmtId="9" fontId="5" fillId="0" borderId="0" applyFont="0" applyFill="0" applyBorder="0" applyAlignment="0" applyProtection="0">
      <alignment vertical="center"/>
    </xf>
    <xf numFmtId="0" fontId="274" fillId="0" borderId="671" applyNumberFormat="0" applyFill="0" applyAlignment="0" applyProtection="0">
      <alignment vertical="center"/>
    </xf>
    <xf numFmtId="0" fontId="275" fillId="72" borderId="685" applyNumberFormat="0" applyAlignment="0" applyProtection="0">
      <alignment vertical="center"/>
    </xf>
    <xf numFmtId="0" fontId="268" fillId="87" borderId="581" applyNumberFormat="0" applyAlignment="0" applyProtection="0">
      <alignment vertical="center"/>
    </xf>
    <xf numFmtId="3" fontId="8" fillId="2" borderId="644" applyNumberFormat="0" applyFont="0" applyFill="0" applyBorder="0" applyAlignment="0" applyProtection="0">
      <alignment horizontal="center" vertical="center" wrapText="1"/>
    </xf>
    <xf numFmtId="0" fontId="348" fillId="87" borderId="686" applyNumberFormat="0" applyAlignment="0" applyProtection="0"/>
    <xf numFmtId="0" fontId="18" fillId="0" borderId="584">
      <alignment horizontal="left" vertical="center"/>
    </xf>
    <xf numFmtId="0" fontId="268" fillId="87" borderId="741" applyNumberFormat="0" applyAlignment="0" applyProtection="0">
      <alignment vertical="center"/>
    </xf>
    <xf numFmtId="0" fontId="18" fillId="0" borderId="651">
      <alignment horizontal="left" vertical="center"/>
    </xf>
    <xf numFmtId="0" fontId="18" fillId="0" borderId="663">
      <alignment horizontal="left" vertical="center"/>
    </xf>
    <xf numFmtId="0" fontId="18" fillId="0" borderId="676">
      <alignment horizontal="left" vertical="center"/>
    </xf>
    <xf numFmtId="0" fontId="329" fillId="87" borderId="589" applyNumberFormat="0" applyAlignment="0" applyProtection="0"/>
    <xf numFmtId="0" fontId="18" fillId="0" borderId="568">
      <alignment horizontal="left" vertical="center"/>
    </xf>
    <xf numFmtId="0" fontId="240" fillId="61" borderId="714" applyNumberFormat="0" applyAlignment="0" applyProtection="0"/>
    <xf numFmtId="0" fontId="268" fillId="87" borderId="573" applyNumberFormat="0" applyAlignment="0" applyProtection="0">
      <alignment vertical="center"/>
    </xf>
    <xf numFmtId="3" fontId="8" fillId="2" borderId="561" applyNumberFormat="0" applyFont="0" applyFill="0" applyBorder="0" applyAlignment="0" applyProtection="0">
      <alignment horizontal="center" vertical="center" wrapText="1"/>
    </xf>
    <xf numFmtId="37" fontId="94" fillId="0" borderId="588" applyAlignment="0"/>
    <xf numFmtId="0" fontId="329" fillId="87" borderId="589" applyNumberFormat="0" applyAlignment="0" applyProtection="0"/>
    <xf numFmtId="0" fontId="329" fillId="87" borderId="701" applyNumberFormat="0" applyAlignment="0" applyProtection="0"/>
    <xf numFmtId="0" fontId="18" fillId="0" borderId="716">
      <alignment horizontal="left" vertical="center"/>
    </xf>
    <xf numFmtId="0" fontId="240" fillId="61" borderId="734" applyNumberFormat="0" applyAlignment="0" applyProtection="0"/>
    <xf numFmtId="0" fontId="18" fillId="0" borderId="705">
      <alignment horizontal="left" vertical="center"/>
    </xf>
    <xf numFmtId="0" fontId="18" fillId="0" borderId="657">
      <alignment horizontal="left" vertical="center"/>
    </xf>
    <xf numFmtId="0" fontId="18" fillId="0" borderId="645">
      <alignment horizontal="left" vertical="center"/>
    </xf>
    <xf numFmtId="0" fontId="281" fillId="87" borderId="643" applyNumberFormat="0" applyAlignment="0" applyProtection="0">
      <alignment vertical="center"/>
    </xf>
    <xf numFmtId="0" fontId="348" fillId="87" borderId="582" applyNumberFormat="0" applyAlignment="0" applyProtection="0"/>
    <xf numFmtId="0" fontId="348" fillId="87" borderId="566" applyNumberFormat="0" applyAlignment="0" applyProtection="0"/>
    <xf numFmtId="37" fontId="94" fillId="0" borderId="565" applyAlignment="0"/>
    <xf numFmtId="0" fontId="329" fillId="87" borderId="733" applyNumberFormat="0" applyAlignment="0" applyProtection="0"/>
    <xf numFmtId="0" fontId="18" fillId="0" borderId="744">
      <alignment horizontal="left" vertical="center"/>
    </xf>
    <xf numFmtId="0" fontId="18" fillId="0" borderId="600">
      <alignment horizontal="left" vertical="center"/>
    </xf>
    <xf numFmtId="0" fontId="18" fillId="0" borderId="584">
      <alignment horizontal="left" vertical="center"/>
    </xf>
    <xf numFmtId="0" fontId="18" fillId="0" borderId="584">
      <alignment horizontal="left" vertical="center"/>
    </xf>
    <xf numFmtId="0" fontId="18" fillId="0" borderId="584">
      <alignment horizontal="left" vertical="center"/>
    </xf>
    <xf numFmtId="3" fontId="8" fillId="2" borderId="608" applyNumberFormat="0" applyFont="0" applyFill="0" applyBorder="0" applyAlignment="0" applyProtection="0">
      <alignment horizontal="center" vertical="center" wrapText="1"/>
    </xf>
    <xf numFmtId="0" fontId="348" fillId="87" borderId="598" applyNumberFormat="0" applyAlignment="0" applyProtection="0"/>
    <xf numFmtId="0" fontId="18" fillId="0" borderId="752">
      <alignment horizontal="left" vertical="center"/>
    </xf>
    <xf numFmtId="9" fontId="5" fillId="0" borderId="0" applyFont="0" applyFill="0" applyBorder="0" applyAlignment="0" applyProtection="0">
      <alignment vertical="center"/>
    </xf>
    <xf numFmtId="0" fontId="348" fillId="87" borderId="674" applyNumberFormat="0" applyAlignment="0" applyProtection="0"/>
    <xf numFmtId="0" fontId="18" fillId="0" borderId="705">
      <alignment horizontal="left" vertical="center"/>
    </xf>
    <xf numFmtId="0" fontId="94" fillId="0" borderId="624">
      <alignment vertical="justify" wrapText="1"/>
    </xf>
    <xf numFmtId="0" fontId="18" fillId="0" borderId="709">
      <alignment horizontal="left" vertical="center"/>
    </xf>
    <xf numFmtId="0" fontId="18" fillId="0" borderId="609">
      <alignment horizontal="left" vertical="center"/>
    </xf>
    <xf numFmtId="0" fontId="18" fillId="0" borderId="609">
      <alignment horizontal="left" vertical="center"/>
    </xf>
    <xf numFmtId="0" fontId="18" fillId="0" borderId="609">
      <alignment horizontal="left" vertical="center"/>
    </xf>
    <xf numFmtId="0" fontId="18" fillId="0" borderId="609">
      <alignment horizontal="left" vertical="center"/>
    </xf>
    <xf numFmtId="37" fontId="94" fillId="0" borderId="672" applyAlignment="0"/>
    <xf numFmtId="0" fontId="240" fillId="61" borderId="667" applyNumberFormat="0" applyAlignment="0" applyProtection="0"/>
    <xf numFmtId="0" fontId="240" fillId="61" borderId="723" applyNumberFormat="0" applyAlignment="0" applyProtection="0"/>
    <xf numFmtId="0" fontId="7" fillId="52" borderId="702" applyNumberFormat="0" applyFont="0" applyAlignment="0" applyProtection="0"/>
    <xf numFmtId="0" fontId="18" fillId="0" borderId="744">
      <alignment horizontal="left" vertical="center"/>
    </xf>
    <xf numFmtId="0" fontId="274" fillId="0" borderId="617" applyNumberFormat="0" applyFill="0" applyAlignment="0" applyProtection="0">
      <alignment vertical="center"/>
    </xf>
    <xf numFmtId="0" fontId="18" fillId="0" borderId="651">
      <alignment horizontal="left" vertical="center"/>
    </xf>
    <xf numFmtId="0" fontId="233" fillId="61" borderId="673" applyNumberFormat="0" applyAlignment="0" applyProtection="0"/>
    <xf numFmtId="0" fontId="18" fillId="0" borderId="663">
      <alignment horizontal="left" vertical="center"/>
    </xf>
    <xf numFmtId="0" fontId="281" fillId="87" borderId="655" applyNumberFormat="0" applyAlignment="0" applyProtection="0">
      <alignment vertical="center"/>
    </xf>
    <xf numFmtId="37" fontId="94" fillId="0" borderId="572" applyAlignment="0"/>
    <xf numFmtId="0" fontId="348" fillId="87" borderId="574" applyNumberFormat="0" applyAlignment="0" applyProtection="0"/>
    <xf numFmtId="0" fontId="18" fillId="0" borderId="576">
      <alignment horizontal="left" vertical="center"/>
    </xf>
    <xf numFmtId="0" fontId="18" fillId="0" borderId="576">
      <alignment horizontal="left" vertical="center"/>
    </xf>
    <xf numFmtId="0" fontId="18" fillId="0" borderId="576">
      <alignment horizontal="left" vertical="center"/>
    </xf>
    <xf numFmtId="37" fontId="94" fillId="0" borderId="672" applyAlignment="0"/>
    <xf numFmtId="3" fontId="8" fillId="2" borderId="599" applyNumberFormat="0" applyFont="0" applyFill="0" applyBorder="0" applyAlignment="0" applyProtection="0">
      <alignment horizontal="center" vertical="center" wrapText="1"/>
    </xf>
    <xf numFmtId="0" fontId="240" fillId="61" borderId="703" applyNumberFormat="0" applyAlignment="0" applyProtection="0"/>
    <xf numFmtId="0" fontId="281" fillId="87" borderId="590" applyNumberFormat="0" applyAlignment="0" applyProtection="0">
      <alignment vertical="center"/>
    </xf>
    <xf numFmtId="0" fontId="348" fillId="87" borderId="703" applyNumberFormat="0" applyAlignment="0" applyProtection="0"/>
    <xf numFmtId="0" fontId="348" fillId="87" borderId="734" applyNumberFormat="0" applyAlignment="0" applyProtection="0"/>
    <xf numFmtId="0" fontId="18" fillId="0" borderId="709">
      <alignment horizontal="left" vertical="center"/>
    </xf>
    <xf numFmtId="3" fontId="8" fillId="2" borderId="614" applyNumberFormat="0" applyFont="0" applyFill="0" applyBorder="0" applyAlignment="0" applyProtection="0">
      <alignment horizontal="center" vertical="center" wrapText="1"/>
    </xf>
    <xf numFmtId="0" fontId="233" fillId="61" borderId="722" applyNumberFormat="0" applyAlignment="0" applyProtection="0"/>
    <xf numFmtId="0" fontId="329" fillId="87" borderId="605" applyNumberFormat="0" applyAlignment="0" applyProtection="0"/>
    <xf numFmtId="245" fontId="18" fillId="0" borderId="657">
      <alignment horizontal="left" vertical="center"/>
    </xf>
    <xf numFmtId="0" fontId="329" fillId="87" borderId="692" applyNumberFormat="0" applyAlignment="0" applyProtection="0"/>
    <xf numFmtId="0" fontId="281" fillId="87" borderId="667" applyNumberFormat="0" applyAlignment="0" applyProtection="0">
      <alignment vertical="center"/>
    </xf>
    <xf numFmtId="0" fontId="348" fillId="87" borderId="621" applyNumberFormat="0" applyAlignment="0" applyProtection="0"/>
    <xf numFmtId="3" fontId="8" fillId="2" borderId="675" applyNumberFormat="0" applyFont="0" applyFill="0" applyBorder="0" applyAlignment="0" applyProtection="0">
      <alignment horizontal="center" vertical="center" wrapText="1"/>
    </xf>
    <xf numFmtId="3" fontId="8" fillId="2" borderId="622" applyNumberFormat="0" applyFont="0" applyFill="0" applyBorder="0" applyAlignment="0" applyProtection="0">
      <alignment horizontal="center" vertical="center" wrapText="1"/>
    </xf>
    <xf numFmtId="3" fontId="8" fillId="2" borderId="567" applyNumberFormat="0" applyFont="0" applyFill="0" applyBorder="0" applyAlignment="0" applyProtection="0">
      <alignment horizontal="center" vertical="center" wrapText="1"/>
    </xf>
    <xf numFmtId="3" fontId="8" fillId="2" borderId="751" applyNumberFormat="0" applyFont="0" applyFill="0" applyBorder="0" applyAlignment="0" applyProtection="0">
      <alignment horizontal="center" vertical="center" wrapText="1"/>
    </xf>
    <xf numFmtId="0" fontId="94" fillId="0" borderId="698">
      <alignment vertical="justify" wrapText="1"/>
    </xf>
    <xf numFmtId="0" fontId="240" fillId="61" borderId="566" applyNumberFormat="0" applyAlignment="0" applyProtection="0"/>
    <xf numFmtId="0" fontId="18" fillId="0" borderId="576">
      <alignment horizontal="left" vertical="center"/>
    </xf>
    <xf numFmtId="0" fontId="240" fillId="61" borderId="643" applyNumberFormat="0" applyAlignment="0" applyProtection="0"/>
    <xf numFmtId="0" fontId="240" fillId="61" borderId="574" applyNumberFormat="0" applyAlignment="0" applyProtection="0"/>
    <xf numFmtId="0" fontId="233" fillId="61" borderId="713" applyNumberFormat="0" applyAlignment="0" applyProtection="0"/>
    <xf numFmtId="0" fontId="18" fillId="0" borderId="609">
      <alignment horizontal="left" vertical="center"/>
    </xf>
    <xf numFmtId="0" fontId="233" fillId="61" borderId="642" applyNumberFormat="0" applyAlignment="0" applyProtection="0"/>
    <xf numFmtId="0" fontId="18" fillId="0" borderId="737">
      <alignment horizontal="left" vertical="center"/>
    </xf>
    <xf numFmtId="3" fontId="8" fillId="2" borderId="751" applyNumberFormat="0" applyFont="0" applyFill="0" applyBorder="0" applyAlignment="0" applyProtection="0">
      <alignment horizontal="center" vertical="center" wrapText="1"/>
    </xf>
    <xf numFmtId="0" fontId="348" fillId="87" borderId="582" applyNumberFormat="0" applyAlignment="0" applyProtection="0"/>
    <xf numFmtId="0" fontId="18" fillId="0" borderId="651">
      <alignment horizontal="left" vertical="center"/>
    </xf>
    <xf numFmtId="0" fontId="275" fillId="72" borderId="713" applyNumberFormat="0" applyAlignment="0" applyProtection="0">
      <alignment vertical="center"/>
    </xf>
    <xf numFmtId="0" fontId="281" fillId="87" borderId="661" applyNumberFormat="0" applyAlignment="0" applyProtection="0">
      <alignment vertical="center"/>
    </xf>
    <xf numFmtId="0" fontId="18" fillId="0" borderId="716">
      <alignment horizontal="left" vertical="center"/>
    </xf>
    <xf numFmtId="0" fontId="275" fillId="72" borderId="673" applyNumberFormat="0" applyAlignment="0" applyProtection="0">
      <alignment vertical="center"/>
    </xf>
    <xf numFmtId="0" fontId="18" fillId="0" borderId="609">
      <alignment horizontal="left" vertical="center"/>
    </xf>
    <xf numFmtId="245" fontId="18" fillId="0" borderId="663">
      <alignment horizontal="left" vertical="center"/>
    </xf>
    <xf numFmtId="0" fontId="18" fillId="0" borderId="592">
      <alignment horizontal="left" vertical="center"/>
    </xf>
    <xf numFmtId="0" fontId="18" fillId="0" borderId="663">
      <alignment horizontal="left" vertical="center"/>
    </xf>
    <xf numFmtId="0" fontId="18" fillId="0" borderId="663">
      <alignment horizontal="left" vertical="center"/>
    </xf>
    <xf numFmtId="0" fontId="329" fillId="87" borderId="620" applyNumberFormat="0" applyAlignment="0" applyProtection="0"/>
    <xf numFmtId="0" fontId="18" fillId="0" borderId="669">
      <alignment horizontal="left" vertical="center"/>
    </xf>
    <xf numFmtId="0" fontId="329" fillId="87" borderId="733" applyNumberFormat="0" applyAlignment="0" applyProtection="0"/>
    <xf numFmtId="0" fontId="18" fillId="0" borderId="562">
      <alignment horizontal="left" vertical="center"/>
    </xf>
    <xf numFmtId="0" fontId="274" fillId="0" borderId="699" applyNumberFormat="0" applyFill="0" applyAlignment="0" applyProtection="0">
      <alignment vertical="center"/>
    </xf>
    <xf numFmtId="0" fontId="240" fillId="61" borderId="552" applyNumberFormat="0" applyAlignment="0" applyProtection="0"/>
    <xf numFmtId="0" fontId="18" fillId="0" borderId="744">
      <alignment horizontal="left" vertical="center"/>
    </xf>
    <xf numFmtId="0" fontId="233" fillId="61" borderId="749" applyNumberFormat="0" applyAlignment="0" applyProtection="0"/>
    <xf numFmtId="0" fontId="240" fillId="61" borderId="607" applyNumberFormat="0" applyAlignment="0" applyProtection="0"/>
    <xf numFmtId="0" fontId="329" fillId="87" borderId="741" applyNumberFormat="0" applyAlignment="0" applyProtection="0"/>
    <xf numFmtId="0" fontId="274" fillId="0" borderId="564" applyNumberFormat="0" applyFill="0" applyAlignment="0" applyProtection="0">
      <alignment vertical="center"/>
    </xf>
    <xf numFmtId="0" fontId="18" fillId="0" borderId="645">
      <alignment horizontal="left" vertical="center"/>
    </xf>
    <xf numFmtId="0" fontId="329" fillId="87" borderId="713" applyNumberFormat="0" applyAlignment="0" applyProtection="0"/>
    <xf numFmtId="0" fontId="275" fillId="72" borderId="597" applyNumberFormat="0" applyAlignment="0" applyProtection="0">
      <alignment vertical="center"/>
    </xf>
    <xf numFmtId="0" fontId="240" fillId="61" borderId="742" applyNumberFormat="0" applyAlignment="0" applyProtection="0"/>
    <xf numFmtId="37" fontId="94" fillId="0" borderId="682" applyAlignment="0"/>
    <xf numFmtId="0" fontId="281" fillId="87" borderId="661" applyNumberFormat="0" applyAlignment="0" applyProtection="0">
      <alignment vertical="center"/>
    </xf>
    <xf numFmtId="0" fontId="18" fillId="0" borderId="709">
      <alignment horizontal="left" vertical="center"/>
    </xf>
    <xf numFmtId="0" fontId="240" fillId="61" borderId="714" applyNumberFormat="0" applyAlignment="0" applyProtection="0"/>
    <xf numFmtId="0" fontId="268" fillId="87" borderId="692" applyNumberFormat="0" applyAlignment="0" applyProtection="0">
      <alignment vertical="center"/>
    </xf>
    <xf numFmtId="0" fontId="18" fillId="0" borderId="716">
      <alignment horizontal="left" vertical="center"/>
    </xf>
    <xf numFmtId="0" fontId="18" fillId="0" borderId="744">
      <alignment horizontal="left" vertical="center"/>
    </xf>
    <xf numFmtId="0" fontId="268" fillId="87" borderId="541" applyNumberFormat="0" applyAlignment="0" applyProtection="0">
      <alignment vertical="center"/>
    </xf>
    <xf numFmtId="0" fontId="348" fillId="87" borderId="723" applyNumberFormat="0" applyAlignment="0" applyProtection="0"/>
    <xf numFmtId="0" fontId="275" fillId="72" borderId="642" applyNumberFormat="0" applyAlignment="0" applyProtection="0">
      <alignment vertical="center"/>
    </xf>
    <xf numFmtId="0" fontId="240" fillId="61" borderId="621" applyNumberFormat="0" applyAlignment="0" applyProtection="0"/>
    <xf numFmtId="0" fontId="348" fillId="87" borderId="607" applyNumberFormat="0" applyAlignment="0" applyProtection="0"/>
    <xf numFmtId="245" fontId="18" fillId="0" borderId="744">
      <alignment horizontal="left" vertical="center"/>
    </xf>
    <xf numFmtId="0" fontId="275" fillId="72" borderId="541" applyNumberFormat="0" applyAlignment="0" applyProtection="0">
      <alignment vertical="center"/>
    </xf>
    <xf numFmtId="0" fontId="281" fillId="87" borderId="542" applyNumberFormat="0" applyAlignment="0" applyProtection="0">
      <alignment vertical="center"/>
    </xf>
    <xf numFmtId="0" fontId="348" fillId="87" borderId="607" applyNumberFormat="0" applyAlignment="0" applyProtection="0"/>
    <xf numFmtId="0" fontId="240" fillId="61" borderId="750" applyNumberFormat="0" applyAlignment="0" applyProtection="0"/>
    <xf numFmtId="0" fontId="233" fillId="61" borderId="749" applyNumberFormat="0" applyAlignment="0" applyProtection="0"/>
    <xf numFmtId="0" fontId="275" fillId="72" borderId="713" applyNumberFormat="0" applyAlignment="0" applyProtection="0">
      <alignment vertical="center"/>
    </xf>
    <xf numFmtId="0" fontId="281" fillId="87" borderId="686" applyNumberFormat="0" applyAlignment="0" applyProtection="0">
      <alignment vertical="center"/>
    </xf>
    <xf numFmtId="245" fontId="18" fillId="0" borderId="663">
      <alignment horizontal="left" vertical="center"/>
    </xf>
    <xf numFmtId="0" fontId="329" fillId="87" borderId="741" applyNumberFormat="0" applyAlignment="0" applyProtection="0"/>
    <xf numFmtId="0" fontId="268" fillId="87" borderId="685" applyNumberFormat="0" applyAlignment="0" applyProtection="0">
      <alignment vertical="center"/>
    </xf>
    <xf numFmtId="37" fontId="94" fillId="0" borderId="648" applyAlignment="0"/>
    <xf numFmtId="0" fontId="329" fillId="87" borderId="692" applyNumberFormat="0" applyAlignment="0" applyProtection="0"/>
    <xf numFmtId="0" fontId="18" fillId="0" borderId="663">
      <alignment horizontal="left" vertical="center"/>
    </xf>
    <xf numFmtId="0" fontId="281" fillId="87" borderId="598" applyNumberFormat="0" applyAlignment="0" applyProtection="0">
      <alignment vertical="center"/>
    </xf>
    <xf numFmtId="0" fontId="18" fillId="0" borderId="663">
      <alignment horizontal="left" vertical="center"/>
    </xf>
    <xf numFmtId="0" fontId="348" fillId="87" borderId="714" applyNumberFormat="0" applyAlignment="0" applyProtection="0"/>
    <xf numFmtId="0" fontId="274" fillId="0" borderId="718" applyNumberFormat="0" applyFill="0" applyAlignment="0" applyProtection="0">
      <alignment vertical="center"/>
    </xf>
    <xf numFmtId="0" fontId="268" fillId="87" borderId="673" applyNumberFormat="0" applyAlignment="0" applyProtection="0">
      <alignment vertical="center"/>
    </xf>
    <xf numFmtId="0" fontId="348" fillId="87" borderId="643" applyNumberFormat="0" applyAlignment="0" applyProtection="0"/>
    <xf numFmtId="0" fontId="348" fillId="87" borderId="643" applyNumberFormat="0" applyAlignment="0" applyProtection="0"/>
    <xf numFmtId="3" fontId="8" fillId="2" borderId="608" applyNumberFormat="0" applyFont="0" applyFill="0" applyBorder="0" applyAlignment="0" applyProtection="0">
      <alignment horizontal="center" vertical="center" wrapText="1"/>
    </xf>
    <xf numFmtId="0" fontId="268" fillId="87" borderId="741" applyNumberFormat="0" applyAlignment="0" applyProtection="0">
      <alignment vertical="center"/>
    </xf>
    <xf numFmtId="0" fontId="18" fillId="0" borderId="744">
      <alignment horizontal="left" vertical="center"/>
    </xf>
    <xf numFmtId="3" fontId="8" fillId="2" borderId="622" applyNumberFormat="0" applyFont="0" applyFill="0" applyBorder="0" applyAlignment="0" applyProtection="0">
      <alignment horizontal="center" vertical="center" wrapText="1"/>
    </xf>
    <xf numFmtId="0" fontId="268" fillId="87" borderId="722" applyNumberFormat="0" applyAlignment="0" applyProtection="0">
      <alignment vertical="center"/>
    </xf>
    <xf numFmtId="0" fontId="18" fillId="0" borderId="623">
      <alignment horizontal="left" vertical="center"/>
    </xf>
    <xf numFmtId="0" fontId="240" fillId="61" borderId="582" applyNumberFormat="0" applyAlignment="0" applyProtection="0"/>
    <xf numFmtId="0" fontId="268" fillId="87" borderId="685" applyNumberFormat="0" applyAlignment="0" applyProtection="0">
      <alignment vertical="center"/>
    </xf>
    <xf numFmtId="0" fontId="18" fillId="0" borderId="716">
      <alignment horizontal="left" vertical="center"/>
    </xf>
    <xf numFmtId="0" fontId="233" fillId="61" borderId="701" applyNumberFormat="0" applyAlignment="0" applyProtection="0"/>
    <xf numFmtId="0" fontId="18" fillId="0" borderId="725">
      <alignment horizontal="left" vertical="center"/>
    </xf>
    <xf numFmtId="0" fontId="18" fillId="0" borderId="651">
      <alignment horizontal="left" vertical="center"/>
    </xf>
    <xf numFmtId="0" fontId="18" fillId="0" borderId="615">
      <alignment horizontal="left" vertical="center"/>
    </xf>
    <xf numFmtId="3" fontId="8" fillId="2" borderId="668" applyNumberFormat="0" applyFont="0" applyFill="0" applyBorder="0" applyAlignment="0" applyProtection="0">
      <alignment horizontal="center" vertical="center" wrapText="1"/>
    </xf>
    <xf numFmtId="0" fontId="348" fillId="87" borderId="714" applyNumberFormat="0" applyAlignment="0" applyProtection="0"/>
    <xf numFmtId="0" fontId="94" fillId="0" borderId="717">
      <alignment vertical="justify" wrapText="1"/>
    </xf>
    <xf numFmtId="0" fontId="233" fillId="61" borderId="573" applyNumberFormat="0" applyAlignment="0" applyProtection="0"/>
    <xf numFmtId="0" fontId="18" fillId="0" borderId="562">
      <alignment horizontal="left" vertical="center"/>
    </xf>
    <xf numFmtId="0" fontId="7" fillId="52" borderId="702" applyNumberFormat="0" applyFont="0" applyAlignment="0" applyProtection="0"/>
    <xf numFmtId="0" fontId="18" fillId="0" borderId="709">
      <alignment horizontal="left" vertical="center"/>
    </xf>
    <xf numFmtId="0" fontId="348" fillId="87" borderId="649" applyNumberFormat="0" applyAlignment="0" applyProtection="0"/>
    <xf numFmtId="3" fontId="8" fillId="2" borderId="668" applyNumberFormat="0" applyFont="0" applyFill="0" applyBorder="0" applyAlignment="0" applyProtection="0">
      <alignment horizontal="center" vertical="center" wrapText="1"/>
    </xf>
    <xf numFmtId="0" fontId="329" fillId="87" borderId="620" applyNumberFormat="0" applyAlignment="0" applyProtection="0"/>
    <xf numFmtId="0" fontId="240" fillId="61" borderId="582" applyNumberFormat="0" applyAlignment="0" applyProtection="0"/>
    <xf numFmtId="0" fontId="268" fillId="87" borderId="589" applyNumberFormat="0" applyAlignment="0" applyProtection="0">
      <alignment vertical="center"/>
    </xf>
    <xf numFmtId="0" fontId="329" fillId="87" borderId="713" applyNumberFormat="0" applyAlignment="0" applyProtection="0"/>
    <xf numFmtId="0" fontId="94" fillId="0" borderId="726">
      <alignment vertical="justify" wrapText="1"/>
    </xf>
    <xf numFmtId="9" fontId="5" fillId="0" borderId="0" applyFont="0" applyFill="0" applyBorder="0" applyAlignment="0" applyProtection="0">
      <alignment vertical="center"/>
    </xf>
    <xf numFmtId="0" fontId="268" fillId="87" borderId="642" applyNumberFormat="0" applyAlignment="0" applyProtection="0">
      <alignment vertical="center"/>
    </xf>
    <xf numFmtId="0" fontId="329" fillId="87" borderId="749" applyNumberFormat="0" applyAlignment="0" applyProtection="0"/>
    <xf numFmtId="0" fontId="94" fillId="0" borderId="601">
      <alignment vertical="justify" wrapText="1"/>
    </xf>
    <xf numFmtId="0" fontId="348" fillId="87" borderId="714" applyNumberFormat="0" applyAlignment="0" applyProtection="0"/>
    <xf numFmtId="0" fontId="18" fillId="0" borderId="676">
      <alignment horizontal="left" vertical="center"/>
    </xf>
    <xf numFmtId="0" fontId="348" fillId="87" borderId="560" applyNumberFormat="0" applyAlignment="0" applyProtection="0"/>
    <xf numFmtId="9" fontId="5" fillId="0" borderId="0" applyFont="0" applyFill="0" applyBorder="0" applyAlignment="0" applyProtection="0">
      <alignment vertical="center"/>
    </xf>
    <xf numFmtId="0" fontId="233" fillId="61" borderId="692" applyNumberFormat="0" applyAlignment="0" applyProtection="0"/>
    <xf numFmtId="0" fontId="240" fillId="61" borderId="703" applyNumberFormat="0" applyAlignment="0" applyProtection="0"/>
    <xf numFmtId="0" fontId="240" fillId="61" borderId="607" applyNumberFormat="0" applyAlignment="0" applyProtection="0"/>
    <xf numFmtId="0" fontId="18" fillId="0" borderId="737">
      <alignment horizontal="left" vertical="center"/>
    </xf>
    <xf numFmtId="37" fontId="94" fillId="0" borderId="588" applyAlignment="0"/>
    <xf numFmtId="3" fontId="8" fillId="2" borderId="735" applyNumberFormat="0" applyFont="0" applyFill="0" applyBorder="0" applyAlignment="0" applyProtection="0">
      <alignment horizontal="center" vertical="center" wrapText="1"/>
    </xf>
    <xf numFmtId="37" fontId="94" fillId="0" borderId="666" applyAlignment="0"/>
    <xf numFmtId="0" fontId="329" fillId="87" borderId="597" applyNumberFormat="0" applyAlignment="0" applyProtection="0"/>
    <xf numFmtId="37" fontId="94" fillId="0" borderId="596" applyAlignment="0"/>
    <xf numFmtId="0" fontId="348" fillId="87" borderId="552" applyNumberFormat="0" applyAlignment="0" applyProtection="0"/>
    <xf numFmtId="0" fontId="268" fillId="87" borderId="722" applyNumberFormat="0" applyAlignment="0" applyProtection="0">
      <alignment vertical="center"/>
    </xf>
    <xf numFmtId="37" fontId="94" fillId="0" borderId="660" applyAlignment="0"/>
    <xf numFmtId="0" fontId="233" fillId="61" borderId="597" applyNumberFormat="0" applyAlignment="0" applyProtection="0"/>
    <xf numFmtId="0" fontId="274" fillId="0" borderId="653" applyNumberFormat="0" applyFill="0" applyAlignment="0" applyProtection="0">
      <alignment vertical="center"/>
    </xf>
    <xf numFmtId="37" fontId="94" fillId="0" borderId="712" applyAlignment="0"/>
    <xf numFmtId="0" fontId="281" fillId="87" borderId="613" applyNumberFormat="0" applyAlignment="0" applyProtection="0">
      <alignment vertical="center"/>
    </xf>
    <xf numFmtId="0" fontId="18" fillId="0" borderId="623">
      <alignment horizontal="left" vertical="center"/>
    </xf>
    <xf numFmtId="3" fontId="8" fillId="2" borderId="583" applyNumberFormat="0" applyFont="0" applyFill="0" applyBorder="0" applyAlignment="0" applyProtection="0">
      <alignment horizontal="center" vertical="center" wrapText="1"/>
    </xf>
    <xf numFmtId="0" fontId="18" fillId="0" borderId="697">
      <alignment horizontal="left" vertical="center"/>
    </xf>
    <xf numFmtId="245" fontId="18" fillId="0" borderId="716">
      <alignment horizontal="left" vertical="center"/>
    </xf>
    <xf numFmtId="0" fontId="268" fillId="87" borderId="597" applyNumberFormat="0" applyAlignment="0" applyProtection="0">
      <alignment vertical="center"/>
    </xf>
    <xf numFmtId="37" fontId="94" fillId="0" borderId="748" applyAlignment="0"/>
    <xf numFmtId="0" fontId="348" fillId="87" borderId="621" applyNumberFormat="0" applyAlignment="0" applyProtection="0"/>
    <xf numFmtId="0" fontId="348" fillId="87" borderId="655" applyNumberFormat="0" applyAlignment="0" applyProtection="0"/>
    <xf numFmtId="0" fontId="18" fillId="0" borderId="697">
      <alignment horizontal="left" vertical="center"/>
    </xf>
    <xf numFmtId="0" fontId="18" fillId="0" borderId="697">
      <alignment horizontal="left" vertical="center"/>
    </xf>
    <xf numFmtId="0" fontId="18" fillId="0" borderId="576">
      <alignment horizontal="left" vertical="center"/>
    </xf>
    <xf numFmtId="37" fontId="94" fillId="0" borderId="580" applyAlignment="0"/>
    <xf numFmtId="0" fontId="281" fillId="87" borderId="714" applyNumberFormat="0" applyAlignment="0" applyProtection="0">
      <alignment vertical="center"/>
    </xf>
    <xf numFmtId="37" fontId="94" fillId="0" borderId="732" applyAlignment="0"/>
    <xf numFmtId="0" fontId="275" fillId="72" borderId="749" applyNumberFormat="0" applyAlignment="0" applyProtection="0">
      <alignment vertical="center"/>
    </xf>
    <xf numFmtId="0" fontId="275" fillId="72" borderId="597" applyNumberFormat="0" applyAlignment="0" applyProtection="0">
      <alignment vertical="center"/>
    </xf>
    <xf numFmtId="3" fontId="8" fillId="2" borderId="553" applyNumberFormat="0" applyFont="0" applyFill="0" applyBorder="0" applyAlignment="0" applyProtection="0">
      <alignment horizontal="center" vertical="center" wrapText="1"/>
    </xf>
    <xf numFmtId="0" fontId="18" fillId="0" borderId="584">
      <alignment horizontal="left" vertical="center"/>
    </xf>
    <xf numFmtId="0" fontId="18" fillId="0" borderId="584">
      <alignment horizontal="left" vertical="center"/>
    </xf>
    <xf numFmtId="0" fontId="18" fillId="0" borderId="584">
      <alignment horizontal="left" vertical="center"/>
    </xf>
    <xf numFmtId="0" fontId="18" fillId="0" borderId="623">
      <alignment horizontal="left" vertical="center"/>
    </xf>
    <xf numFmtId="0" fontId="275" fillId="72" borderId="620" applyNumberFormat="0" applyAlignment="0" applyProtection="0">
      <alignment vertical="center"/>
    </xf>
    <xf numFmtId="37" fontId="94" fillId="0" borderId="551" applyAlignment="0"/>
    <xf numFmtId="0" fontId="233" fillId="61" borderId="620" applyNumberFormat="0" applyAlignment="0" applyProtection="0"/>
    <xf numFmtId="0" fontId="348" fillId="87" borderId="714" applyNumberFormat="0" applyAlignment="0" applyProtection="0"/>
    <xf numFmtId="0" fontId="281" fillId="87" borderId="607" applyNumberFormat="0" applyAlignment="0" applyProtection="0">
      <alignment vertical="center"/>
    </xf>
    <xf numFmtId="0" fontId="7" fillId="52" borderId="606" applyNumberFormat="0" applyFont="0" applyAlignment="0" applyProtection="0"/>
    <xf numFmtId="0" fontId="268" fillId="87" borderId="741" applyNumberFormat="0" applyAlignment="0" applyProtection="0">
      <alignment vertical="center"/>
    </xf>
    <xf numFmtId="0" fontId="18" fillId="0" borderId="737">
      <alignment horizontal="left" vertical="center"/>
    </xf>
    <xf numFmtId="0" fontId="281" fillId="87" borderId="566" applyNumberFormat="0" applyAlignment="0" applyProtection="0">
      <alignment vertical="center"/>
    </xf>
    <xf numFmtId="0" fontId="18" fillId="0" borderId="609">
      <alignment horizontal="left" vertical="center"/>
    </xf>
    <xf numFmtId="0" fontId="281" fillId="87" borderId="621" applyNumberFormat="0" applyAlignment="0" applyProtection="0">
      <alignment vertical="center"/>
    </xf>
    <xf numFmtId="37" fontId="94" fillId="0" borderId="565" applyAlignment="0"/>
    <xf numFmtId="0" fontId="233" fillId="61" borderId="605" applyNumberFormat="0" applyAlignment="0" applyProtection="0"/>
    <xf numFmtId="0" fontId="240" fillId="61" borderId="598" applyNumberFormat="0" applyAlignment="0" applyProtection="0"/>
    <xf numFmtId="0" fontId="18" fillId="0" borderId="663">
      <alignment horizontal="left" vertical="center"/>
    </xf>
    <xf numFmtId="3" fontId="8" fillId="2" borderId="704" applyNumberFormat="0" applyFont="0" applyFill="0" applyBorder="0" applyAlignment="0" applyProtection="0">
      <alignment horizontal="center" vertical="center" wrapText="1"/>
    </xf>
    <xf numFmtId="3" fontId="8" fillId="2" borderId="687" applyNumberFormat="0" applyFont="0" applyFill="0" applyBorder="0" applyAlignment="0" applyProtection="0">
      <alignment horizontal="center" vertical="center" wrapText="1"/>
    </xf>
    <xf numFmtId="0" fontId="94" fillId="0" borderId="745">
      <alignment vertical="justify" wrapText="1"/>
    </xf>
    <xf numFmtId="0" fontId="281" fillId="87" borderId="607" applyNumberFormat="0" applyAlignment="0" applyProtection="0">
      <alignment vertical="center"/>
    </xf>
    <xf numFmtId="0" fontId="348" fillId="87" borderId="598" applyNumberFormat="0" applyAlignment="0" applyProtection="0"/>
    <xf numFmtId="0" fontId="268" fillId="87" borderId="605" applyNumberFormat="0" applyAlignment="0" applyProtection="0">
      <alignment vertical="center"/>
    </xf>
    <xf numFmtId="0" fontId="281" fillId="87" borderId="655" applyNumberFormat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3" fontId="8" fillId="2" borderId="662" applyNumberFormat="0" applyFont="0" applyFill="0" applyBorder="0" applyAlignment="0" applyProtection="0">
      <alignment horizontal="center" vertical="center" wrapText="1"/>
    </xf>
    <xf numFmtId="3" fontId="8" fillId="2" borderId="599" applyNumberFormat="0" applyFont="0" applyFill="0" applyBorder="0" applyAlignment="0" applyProtection="0">
      <alignment horizontal="center" vertical="center" wrapText="1"/>
    </xf>
    <xf numFmtId="0" fontId="268" fillId="87" borderId="605" applyNumberFormat="0" applyAlignment="0" applyProtection="0">
      <alignment vertical="center"/>
    </xf>
    <xf numFmtId="37" fontId="94" fillId="0" borderId="619" applyAlignment="0"/>
    <xf numFmtId="37" fontId="94" fillId="0" borderId="536" applyAlignment="0"/>
    <xf numFmtId="0" fontId="348" fillId="87" borderId="734" applyNumberFormat="0" applyAlignment="0" applyProtection="0"/>
    <xf numFmtId="0" fontId="281" fillId="87" borderId="750" applyNumberFormat="0" applyAlignment="0" applyProtection="0">
      <alignment vertical="center"/>
    </xf>
    <xf numFmtId="37" fontId="94" fillId="0" borderId="612" applyAlignment="0"/>
    <xf numFmtId="0" fontId="268" fillId="87" borderId="713" applyNumberFormat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48" fillId="87" borderId="723" applyNumberFormat="0" applyAlignment="0" applyProtection="0"/>
    <xf numFmtId="0" fontId="348" fillId="87" borderId="643" applyNumberFormat="0" applyAlignment="0" applyProtection="0"/>
    <xf numFmtId="0" fontId="348" fillId="87" borderId="750" applyNumberFormat="0" applyAlignment="0" applyProtection="0"/>
    <xf numFmtId="0" fontId="275" fillId="72" borderId="581" applyNumberFormat="0" applyAlignment="0" applyProtection="0">
      <alignment vertical="center"/>
    </xf>
    <xf numFmtId="37" fontId="94" fillId="0" borderId="635" applyAlignment="0"/>
    <xf numFmtId="37" fontId="94" fillId="0" borderId="654" applyAlignment="0"/>
    <xf numFmtId="0" fontId="94" fillId="0" borderId="689">
      <alignment vertical="justify" wrapText="1"/>
    </xf>
    <xf numFmtId="0" fontId="348" fillId="87" borderId="582" applyNumberFormat="0" applyAlignment="0" applyProtection="0"/>
    <xf numFmtId="0" fontId="275" fillId="72" borderId="589" applyNumberFormat="0" applyAlignment="0" applyProtection="0">
      <alignment vertical="center"/>
    </xf>
    <xf numFmtId="3" fontId="8" fillId="2" borderId="656" applyNumberFormat="0" applyFont="0" applyFill="0" applyBorder="0" applyAlignment="0" applyProtection="0">
      <alignment horizontal="center" vertical="center" wrapText="1"/>
    </xf>
    <xf numFmtId="0" fontId="240" fillId="61" borderId="643" applyNumberFormat="0" applyAlignment="0" applyProtection="0"/>
    <xf numFmtId="0" fontId="18" fillId="0" borderId="688">
      <alignment horizontal="left" vertical="center"/>
    </xf>
    <xf numFmtId="0" fontId="18" fillId="0" borderId="725">
      <alignment horizontal="left" vertical="center"/>
    </xf>
    <xf numFmtId="0" fontId="18" fillId="0" borderId="669">
      <alignment horizontal="left" vertical="center"/>
    </xf>
    <xf numFmtId="0" fontId="329" fillId="87" borderId="642" applyNumberFormat="0" applyAlignment="0" applyProtection="0"/>
    <xf numFmtId="3" fontId="8" fillId="2" borderId="543" applyNumberFormat="0" applyFont="0" applyFill="0" applyBorder="0" applyAlignment="0" applyProtection="0">
      <alignment horizontal="center" vertical="center" wrapText="1"/>
    </xf>
    <xf numFmtId="0" fontId="18" fillId="0" borderId="562">
      <alignment horizontal="left" vertical="center"/>
    </xf>
    <xf numFmtId="0" fontId="18" fillId="0" borderId="562">
      <alignment horizontal="left" vertical="center"/>
    </xf>
    <xf numFmtId="0" fontId="18" fillId="0" borderId="676">
      <alignment horizontal="left" vertical="center"/>
    </xf>
    <xf numFmtId="0" fontId="233" fillId="61" borderId="581" applyNumberFormat="0" applyAlignment="0" applyProtection="0"/>
    <xf numFmtId="0" fontId="18" fillId="0" borderId="568">
      <alignment horizontal="left" vertical="center"/>
    </xf>
    <xf numFmtId="0" fontId="18" fillId="0" borderId="663">
      <alignment horizontal="left" vertical="center"/>
    </xf>
    <xf numFmtId="245" fontId="18" fillId="0" borderId="600">
      <alignment horizontal="left" vertical="center"/>
    </xf>
    <xf numFmtId="3" fontId="8" fillId="2" borderId="656" applyNumberFormat="0" applyFont="0" applyFill="0" applyBorder="0" applyAlignment="0" applyProtection="0">
      <alignment horizontal="center" vertical="center" wrapText="1"/>
    </xf>
    <xf numFmtId="0" fontId="329" fillId="87" borderId="597" applyNumberFormat="0" applyAlignment="0" applyProtection="0"/>
    <xf numFmtId="0" fontId="348" fillId="87" borderId="723" applyNumberFormat="0" applyAlignment="0" applyProtection="0"/>
    <xf numFmtId="0" fontId="18" fillId="0" borderId="737">
      <alignment horizontal="left" vertical="center"/>
    </xf>
    <xf numFmtId="0" fontId="18" fillId="0" borderId="615">
      <alignment horizontal="left" vertical="center"/>
    </xf>
    <xf numFmtId="0" fontId="329" fillId="87" borderId="541" applyNumberFormat="0" applyAlignment="0" applyProtection="0"/>
    <xf numFmtId="3" fontId="8" fillId="2" borderId="735" applyNumberFormat="0" applyFont="0" applyFill="0" applyBorder="0" applyAlignment="0" applyProtection="0">
      <alignment horizontal="center" vertical="center" wrapText="1"/>
    </xf>
    <xf numFmtId="3" fontId="8" fillId="2" borderId="687" applyNumberFormat="0" applyFont="0" applyFill="0" applyBorder="0" applyAlignment="0" applyProtection="0">
      <alignment horizontal="center" vertical="center" wrapText="1"/>
    </xf>
    <xf numFmtId="0" fontId="18" fillId="0" borderId="645">
      <alignment horizontal="left" vertical="center"/>
    </xf>
    <xf numFmtId="0" fontId="240" fillId="61" borderId="686" applyNumberFormat="0" applyAlignment="0" applyProtection="0"/>
    <xf numFmtId="3" fontId="8" fillId="2" borderId="575" applyNumberFormat="0" applyFont="0" applyFill="0" applyBorder="0" applyAlignment="0" applyProtection="0">
      <alignment horizontal="center" vertical="center" wrapText="1"/>
    </xf>
    <xf numFmtId="37" fontId="94" fillId="0" borderId="572" applyAlignment="0"/>
    <xf numFmtId="0" fontId="275" fillId="72" borderId="605" applyNumberFormat="0" applyAlignment="0" applyProtection="0">
      <alignment vertical="center"/>
    </xf>
    <xf numFmtId="0" fontId="281" fillId="87" borderId="574" applyNumberFormat="0" applyAlignment="0" applyProtection="0">
      <alignment vertical="center"/>
    </xf>
    <xf numFmtId="0" fontId="275" fillId="72" borderId="573" applyNumberFormat="0" applyAlignment="0" applyProtection="0">
      <alignment vertical="center"/>
    </xf>
    <xf numFmtId="0" fontId="329" fillId="87" borderId="701" applyNumberFormat="0" applyAlignment="0" applyProtection="0"/>
    <xf numFmtId="9" fontId="5" fillId="0" borderId="0" applyFont="0" applyFill="0" applyBorder="0" applyAlignment="0" applyProtection="0">
      <alignment vertical="center"/>
    </xf>
    <xf numFmtId="0" fontId="281" fillId="87" borderId="566" applyNumberFormat="0" applyAlignment="0" applyProtection="0">
      <alignment vertical="center"/>
    </xf>
    <xf numFmtId="0" fontId="348" fillId="87" borderId="742" applyNumberFormat="0" applyAlignment="0" applyProtection="0"/>
    <xf numFmtId="0" fontId="7" fillId="52" borderId="606" applyNumberFormat="0" applyFont="0" applyAlignment="0" applyProtection="0"/>
    <xf numFmtId="0" fontId="275" fillId="72" borderId="692" applyNumberFormat="0" applyAlignment="0" applyProtection="0">
      <alignment vertical="center"/>
    </xf>
    <xf numFmtId="0" fontId="348" fillId="87" borderId="607" applyNumberFormat="0" applyAlignment="0" applyProtection="0"/>
    <xf numFmtId="0" fontId="348" fillId="87" borderId="542" applyNumberFormat="0" applyAlignment="0" applyProtection="0"/>
    <xf numFmtId="3" fontId="8" fillId="2" borderId="644" applyNumberFormat="0" applyFont="0" applyFill="0" applyBorder="0" applyAlignment="0" applyProtection="0">
      <alignment horizontal="center" vertical="center" wrapText="1"/>
    </xf>
    <xf numFmtId="3" fontId="8" fillId="2" borderId="591" applyNumberFormat="0" applyFont="0" applyFill="0" applyBorder="0" applyAlignment="0" applyProtection="0">
      <alignment horizontal="center" vertical="center" wrapText="1"/>
    </xf>
    <xf numFmtId="0" fontId="18" fillId="0" borderId="623">
      <alignment horizontal="left" vertical="center"/>
    </xf>
    <xf numFmtId="0" fontId="94" fillId="0" borderId="664">
      <alignment vertical="justify" wrapText="1"/>
    </xf>
    <xf numFmtId="0" fontId="18" fillId="0" borderId="645">
      <alignment horizontal="left" vertical="center"/>
    </xf>
    <xf numFmtId="0" fontId="18" fillId="0" borderId="697">
      <alignment horizontal="left" vertical="center"/>
    </xf>
    <xf numFmtId="3" fontId="8" fillId="2" borderId="743" applyNumberFormat="0" applyFont="0" applyFill="0" applyBorder="0" applyAlignment="0" applyProtection="0">
      <alignment horizontal="center" vertical="center" wrapText="1"/>
    </xf>
    <xf numFmtId="0" fontId="94" fillId="0" borderId="577">
      <alignment vertical="justify" wrapText="1"/>
    </xf>
    <xf numFmtId="0" fontId="281" fillId="87" borderId="703" applyNumberFormat="0" applyAlignment="0" applyProtection="0">
      <alignment vertical="center"/>
    </xf>
    <xf numFmtId="0" fontId="18" fillId="0" borderId="669">
      <alignment horizontal="left" vertical="center"/>
    </xf>
    <xf numFmtId="0" fontId="240" fillId="61" borderId="655" applyNumberFormat="0" applyAlignment="0" applyProtection="0"/>
    <xf numFmtId="0" fontId="18" fillId="0" borderId="688">
      <alignment horizontal="left" vertical="center"/>
    </xf>
    <xf numFmtId="0" fontId="18" fillId="0" borderId="562">
      <alignment horizontal="left" vertical="center"/>
    </xf>
    <xf numFmtId="0" fontId="329" fillId="87" borderId="605" applyNumberFormat="0" applyAlignment="0" applyProtection="0"/>
    <xf numFmtId="0" fontId="18" fillId="0" borderId="725">
      <alignment horizontal="left" vertical="center"/>
    </xf>
    <xf numFmtId="245" fontId="18" fillId="0" borderId="697">
      <alignment horizontal="left" vertical="center"/>
    </xf>
    <xf numFmtId="0" fontId="233" fillId="61" borderId="642" applyNumberFormat="0" applyAlignment="0" applyProtection="0"/>
    <xf numFmtId="0" fontId="18" fillId="0" borderId="697">
      <alignment horizontal="left" vertical="center"/>
    </xf>
    <xf numFmtId="0" fontId="18" fillId="0" borderId="592">
      <alignment horizontal="left" vertical="center"/>
    </xf>
    <xf numFmtId="0" fontId="18" fillId="0" borderId="615">
      <alignment horizontal="left" vertical="center"/>
    </xf>
    <xf numFmtId="0" fontId="233" fillId="61" borderId="741" applyNumberFormat="0" applyAlignment="0" applyProtection="0"/>
    <xf numFmtId="0" fontId="18" fillId="0" borderId="592">
      <alignment horizontal="left" vertical="center"/>
    </xf>
    <xf numFmtId="0" fontId="240" fillId="61" borderId="560" applyNumberFormat="0" applyAlignment="0" applyProtection="0"/>
    <xf numFmtId="0" fontId="94" fillId="0" borderId="670">
      <alignment vertical="justify" wrapText="1"/>
    </xf>
    <xf numFmtId="0" fontId="240" fillId="61" borderId="621" applyNumberFormat="0" applyAlignment="0" applyProtection="0"/>
    <xf numFmtId="0" fontId="348" fillId="87" borderId="693" applyNumberFormat="0" applyAlignment="0" applyProtection="0"/>
    <xf numFmtId="0" fontId="18" fillId="0" borderId="592">
      <alignment horizontal="left" vertical="center"/>
    </xf>
    <xf numFmtId="0" fontId="268" fillId="87" borderId="620" applyNumberFormat="0" applyAlignment="0" applyProtection="0">
      <alignment vertical="center"/>
    </xf>
    <xf numFmtId="0" fontId="18" fillId="0" borderId="592">
      <alignment horizontal="left" vertical="center"/>
    </xf>
    <xf numFmtId="0" fontId="18" fillId="0" borderId="663">
      <alignment horizontal="left" vertical="center"/>
    </xf>
    <xf numFmtId="0" fontId="348" fillId="87" borderId="742" applyNumberFormat="0" applyAlignment="0" applyProtection="0"/>
    <xf numFmtId="0" fontId="18" fillId="0" borderId="600">
      <alignment horizontal="left" vertical="center"/>
    </xf>
    <xf numFmtId="0" fontId="281" fillId="87" borderId="582" applyNumberFormat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40" borderId="98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02" fillId="88" borderId="702" applyNumberFormat="0" applyFont="0" applyAlignment="0" applyProtection="0"/>
    <xf numFmtId="0" fontId="281" fillId="87" borderId="613" applyNumberFormat="0" applyAlignment="0" applyProtection="0">
      <alignment vertical="center"/>
    </xf>
    <xf numFmtId="0" fontId="302" fillId="88" borderId="606" applyNumberFormat="0" applyFont="0" applyAlignment="0" applyProtection="0"/>
    <xf numFmtId="0" fontId="240" fillId="61" borderId="693" applyNumberFormat="0" applyAlignment="0" applyProtection="0"/>
    <xf numFmtId="0" fontId="18" fillId="0" borderId="669">
      <alignment horizontal="left" vertical="center"/>
    </xf>
    <xf numFmtId="0" fontId="18" fillId="0" borderId="688">
      <alignment horizontal="left" vertical="center"/>
    </xf>
    <xf numFmtId="0" fontId="7" fillId="88" borderId="702" applyNumberFormat="0" applyFont="0" applyAlignment="0" applyProtection="0">
      <alignment vertical="center"/>
    </xf>
    <xf numFmtId="0" fontId="240" fillId="61" borderId="693" applyNumberFormat="0" applyAlignment="0" applyProtection="0"/>
    <xf numFmtId="0" fontId="240" fillId="61" borderId="742" applyNumberFormat="0" applyAlignment="0" applyProtection="0"/>
    <xf numFmtId="0" fontId="240" fillId="61" borderId="590" applyNumberFormat="0" applyAlignment="0" applyProtection="0"/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74" fillId="0" borderId="690" applyNumberFormat="0" applyFill="0" applyAlignment="0" applyProtection="0">
      <alignment vertical="center"/>
    </xf>
    <xf numFmtId="0" fontId="94" fillId="0" borderId="532">
      <alignment vertical="justify" wrapText="1"/>
    </xf>
    <xf numFmtId="0" fontId="233" fillId="61" borderId="541" applyNumberFormat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40" fillId="61" borderId="542" applyNumberFormat="0" applyAlignment="0" applyProtection="0"/>
    <xf numFmtId="0" fontId="2" fillId="0" borderId="0">
      <alignment vertical="center"/>
    </xf>
    <xf numFmtId="0" fontId="2" fillId="40" borderId="98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68" fillId="87" borderId="541" applyNumberFormat="0" applyAlignment="0" applyProtection="0">
      <alignment vertical="center"/>
    </xf>
    <xf numFmtId="0" fontId="274" fillId="0" borderId="533" applyNumberFormat="0" applyFill="0" applyAlignment="0" applyProtection="0">
      <alignment vertical="center"/>
    </xf>
    <xf numFmtId="0" fontId="275" fillId="72" borderId="541" applyNumberFormat="0" applyAlignment="0" applyProtection="0">
      <alignment vertical="center"/>
    </xf>
    <xf numFmtId="0" fontId="281" fillId="87" borderId="542" applyNumberFormat="0" applyAlignment="0" applyProtection="0">
      <alignment vertical="center"/>
    </xf>
    <xf numFmtId="0" fontId="2" fillId="0" borderId="0">
      <alignment vertical="center"/>
    </xf>
    <xf numFmtId="0" fontId="18" fillId="0" borderId="651">
      <alignment horizontal="left" vertical="center"/>
    </xf>
    <xf numFmtId="0" fontId="2" fillId="0" borderId="0">
      <alignment vertical="center"/>
    </xf>
    <xf numFmtId="0" fontId="2" fillId="0" borderId="0">
      <alignment vertical="center"/>
    </xf>
    <xf numFmtId="37" fontId="94" fillId="0" borderId="536" applyAlignment="0"/>
    <xf numFmtId="0" fontId="2" fillId="0" borderId="0">
      <alignment vertical="center"/>
    </xf>
    <xf numFmtId="3" fontId="8" fillId="2" borderId="543" applyNumberFormat="0" applyFont="0" applyFill="0" applyBorder="0" applyAlignment="0" applyProtection="0">
      <alignment horizontal="center" vertical="center" wrapText="1"/>
    </xf>
    <xf numFmtId="0" fontId="329" fillId="87" borderId="541" applyNumberFormat="0" applyAlignment="0" applyProtection="0"/>
    <xf numFmtId="0" fontId="348" fillId="87" borderId="542" applyNumberFormat="0" applyAlignment="0" applyProtection="0"/>
    <xf numFmtId="0" fontId="2" fillId="0" borderId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40" borderId="98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81" fillId="87" borderId="574" applyNumberFormat="0" applyAlignment="0" applyProtection="0">
      <alignment vertical="center"/>
    </xf>
    <xf numFmtId="0" fontId="240" fillId="61" borderId="667" applyNumberFormat="0" applyAlignment="0" applyProtection="0"/>
    <xf numFmtId="0" fontId="2" fillId="19" borderId="0" applyNumberFormat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8" fillId="0" borderId="548">
      <alignment horizontal="left" vertical="center"/>
    </xf>
    <xf numFmtId="0" fontId="18" fillId="0" borderId="548">
      <alignment horizontal="left" vertical="center"/>
    </xf>
    <xf numFmtId="0" fontId="18" fillId="0" borderId="548">
      <alignment horizontal="left" vertical="center"/>
    </xf>
    <xf numFmtId="0" fontId="18" fillId="0" borderId="548">
      <alignment horizontal="left" vertical="center"/>
    </xf>
    <xf numFmtId="0" fontId="18" fillId="0" borderId="548">
      <alignment horizontal="left" vertical="center"/>
    </xf>
    <xf numFmtId="0" fontId="18" fillId="0" borderId="548">
      <alignment horizontal="left" vertical="center"/>
    </xf>
    <xf numFmtId="0" fontId="18" fillId="0" borderId="548">
      <alignment horizontal="left" vertical="center"/>
    </xf>
    <xf numFmtId="0" fontId="2" fillId="24" borderId="0" applyNumberFormat="0" applyBorder="0" applyAlignment="0" applyProtection="0">
      <alignment vertical="center"/>
    </xf>
    <xf numFmtId="0" fontId="18" fillId="0" borderId="568">
      <alignment horizontal="left" vertical="center"/>
    </xf>
    <xf numFmtId="0" fontId="329" fillId="87" borderId="541" applyNumberFormat="0" applyAlignment="0" applyProtection="0"/>
    <xf numFmtId="0" fontId="348" fillId="87" borderId="542" applyNumberFormat="0" applyAlignment="0" applyProtection="0"/>
    <xf numFmtId="37" fontId="94" fillId="0" borderId="536" applyAlignment="0"/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3" fontId="8" fillId="2" borderId="543" applyNumberFormat="0" applyFont="0" applyFill="0" applyBorder="0" applyAlignment="0" applyProtection="0">
      <alignment horizontal="center" vertical="center" wrapText="1"/>
    </xf>
    <xf numFmtId="0" fontId="2" fillId="2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94" fillId="0" borderId="549">
      <alignment vertical="justify" wrapText="1"/>
    </xf>
    <xf numFmtId="0" fontId="2" fillId="0" borderId="0">
      <alignment vertical="center"/>
    </xf>
    <xf numFmtId="0" fontId="233" fillId="61" borderId="541" applyNumberFormat="0" applyAlignment="0" applyProtection="0"/>
    <xf numFmtId="0" fontId="2" fillId="0" borderId="0">
      <alignment vertical="center"/>
    </xf>
    <xf numFmtId="0" fontId="240" fillId="61" borderId="542" applyNumberFormat="0" applyAlignment="0" applyProtection="0"/>
    <xf numFmtId="0" fontId="2" fillId="0" borderId="0">
      <alignment vertical="center"/>
    </xf>
    <xf numFmtId="0" fontId="2" fillId="40" borderId="98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68" fillId="87" borderId="541" applyNumberFormat="0" applyAlignment="0" applyProtection="0">
      <alignment vertical="center"/>
    </xf>
    <xf numFmtId="0" fontId="274" fillId="0" borderId="550" applyNumberFormat="0" applyFill="0" applyAlignment="0" applyProtection="0">
      <alignment vertical="center"/>
    </xf>
    <xf numFmtId="0" fontId="275" fillId="72" borderId="541" applyNumberFormat="0" applyAlignment="0" applyProtection="0">
      <alignment vertical="center"/>
    </xf>
    <xf numFmtId="0" fontId="281" fillId="87" borderId="542" applyNumberFormat="0" applyAlignment="0" applyProtection="0">
      <alignment vertical="center"/>
    </xf>
    <xf numFmtId="245" fontId="18" fillId="0" borderId="548">
      <alignment horizontal="left" vertical="center"/>
    </xf>
    <xf numFmtId="0" fontId="329" fillId="87" borderId="541" applyNumberFormat="0" applyAlignment="0" applyProtection="0"/>
    <xf numFmtId="0" fontId="348" fillId="87" borderId="542" applyNumberFormat="0" applyAlignment="0" applyProtection="0"/>
    <xf numFmtId="245" fontId="18" fillId="0" borderId="548">
      <alignment horizontal="left"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40" borderId="98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8" fillId="0" borderId="548">
      <alignment horizontal="left" vertical="center"/>
    </xf>
    <xf numFmtId="0" fontId="18" fillId="0" borderId="548">
      <alignment horizontal="left" vertical="center"/>
    </xf>
    <xf numFmtId="0" fontId="18" fillId="0" borderId="548">
      <alignment horizontal="left" vertical="center"/>
    </xf>
    <xf numFmtId="0" fontId="18" fillId="0" borderId="548">
      <alignment horizontal="left" vertical="center"/>
    </xf>
    <xf numFmtId="0" fontId="18" fillId="0" borderId="548">
      <alignment horizontal="left" vertical="center"/>
    </xf>
    <xf numFmtId="0" fontId="18" fillId="0" borderId="548">
      <alignment horizontal="left" vertical="center"/>
    </xf>
    <xf numFmtId="0" fontId="18" fillId="0" borderId="548">
      <alignment horizontal="left" vertical="center"/>
    </xf>
    <xf numFmtId="245" fontId="18" fillId="0" borderId="548">
      <alignment horizontal="left" vertical="center"/>
    </xf>
    <xf numFmtId="245" fontId="18" fillId="0" borderId="548">
      <alignment horizontal="left" vertical="center"/>
    </xf>
    <xf numFmtId="37" fontId="94" fillId="0" borderId="635" applyAlignment="0"/>
    <xf numFmtId="3" fontId="8" fillId="2" borderId="715" applyNumberFormat="0" applyFont="0" applyFill="0" applyBorder="0" applyAlignment="0" applyProtection="0">
      <alignment horizontal="center" vertical="center" wrapText="1"/>
    </xf>
    <xf numFmtId="0" fontId="329" fillId="87" borderId="642" applyNumberFormat="0" applyAlignment="0" applyProtection="0"/>
    <xf numFmtId="0" fontId="18" fillId="0" borderId="657">
      <alignment horizontal="left" vertical="center"/>
    </xf>
    <xf numFmtId="0" fontId="329" fillId="87" borderId="749" applyNumberFormat="0" applyAlignment="0" applyProtection="0"/>
    <xf numFmtId="0" fontId="233" fillId="61" borderId="685" applyNumberFormat="0" applyAlignment="0" applyProtection="0"/>
    <xf numFmtId="0" fontId="18" fillId="0" borderId="657">
      <alignment horizontal="left" vertical="center"/>
    </xf>
    <xf numFmtId="0" fontId="240" fillId="61" borderId="552" applyNumberFormat="0" applyAlignment="0" applyProtection="0"/>
    <xf numFmtId="0" fontId="18" fillId="0" borderId="705">
      <alignment horizontal="left" vertical="center"/>
    </xf>
    <xf numFmtId="0" fontId="274" fillId="0" borderId="550" applyNumberFormat="0" applyFill="0" applyAlignment="0" applyProtection="0">
      <alignment vertical="center"/>
    </xf>
    <xf numFmtId="0" fontId="281" fillId="87" borderId="552" applyNumberFormat="0" applyAlignment="0" applyProtection="0">
      <alignment vertical="center"/>
    </xf>
    <xf numFmtId="37" fontId="94" fillId="0" borderId="551" applyAlignment="0"/>
    <xf numFmtId="3" fontId="8" fillId="2" borderId="553" applyNumberFormat="0" applyFont="0" applyFill="0" applyBorder="0" applyAlignment="0" applyProtection="0">
      <alignment horizontal="center" vertical="center" wrapText="1"/>
    </xf>
    <xf numFmtId="0" fontId="94" fillId="0" borderId="658">
      <alignment vertical="justify" wrapText="1"/>
    </xf>
    <xf numFmtId="0" fontId="348" fillId="87" borderId="552" applyNumberFormat="0" applyAlignment="0" applyProtection="0"/>
    <xf numFmtId="3" fontId="8" fillId="2" borderId="724" applyNumberFormat="0" applyFont="0" applyFill="0" applyBorder="0" applyAlignment="0" applyProtection="0">
      <alignment horizontal="center" vertical="center" wrapText="1"/>
    </xf>
    <xf numFmtId="9" fontId="5" fillId="0" borderId="0" applyFont="0" applyFill="0" applyBorder="0" applyAlignment="0" applyProtection="0">
      <alignment vertical="center"/>
    </xf>
    <xf numFmtId="0" fontId="274" fillId="0" borderId="659" applyNumberFormat="0" applyFill="0" applyAlignment="0" applyProtection="0">
      <alignment vertical="center"/>
    </xf>
    <xf numFmtId="0" fontId="18" fillId="0" borderId="645">
      <alignment horizontal="left" vertical="center"/>
    </xf>
    <xf numFmtId="0" fontId="268" fillId="87" borderId="589" applyNumberFormat="0" applyAlignment="0" applyProtection="0">
      <alignment vertical="center"/>
    </xf>
    <xf numFmtId="0" fontId="348" fillId="87" borderId="703" applyNumberFormat="0" applyAlignment="0" applyProtection="0"/>
    <xf numFmtId="0" fontId="18" fillId="0" borderId="554">
      <alignment horizontal="left" vertical="center"/>
    </xf>
    <xf numFmtId="0" fontId="18" fillId="0" borderId="554">
      <alignment horizontal="left" vertical="center"/>
    </xf>
    <xf numFmtId="0" fontId="18" fillId="0" borderId="554">
      <alignment horizontal="left" vertical="center"/>
    </xf>
    <xf numFmtId="0" fontId="18" fillId="0" borderId="554">
      <alignment horizontal="left" vertical="center"/>
    </xf>
    <xf numFmtId="0" fontId="18" fillId="0" borderId="554">
      <alignment horizontal="left" vertical="center"/>
    </xf>
    <xf numFmtId="0" fontId="18" fillId="0" borderId="554">
      <alignment horizontal="left" vertical="center"/>
    </xf>
    <xf numFmtId="0" fontId="18" fillId="0" borderId="554">
      <alignment horizontal="left" vertical="center"/>
    </xf>
    <xf numFmtId="0" fontId="329" fillId="87" borderId="581" applyNumberFormat="0" applyAlignment="0" applyProtection="0"/>
    <xf numFmtId="0" fontId="348" fillId="87" borderId="552" applyNumberFormat="0" applyAlignment="0" applyProtection="0"/>
    <xf numFmtId="37" fontId="94" fillId="0" borderId="551" applyAlignment="0"/>
    <xf numFmtId="3" fontId="8" fillId="2" borderId="553" applyNumberFormat="0" applyFont="0" applyFill="0" applyBorder="0" applyAlignment="0" applyProtection="0">
      <alignment horizontal="center" vertical="center" wrapText="1"/>
    </xf>
    <xf numFmtId="0" fontId="348" fillId="87" borderId="655" applyNumberFormat="0" applyAlignment="0" applyProtection="0"/>
    <xf numFmtId="0" fontId="94" fillId="0" borderId="555">
      <alignment vertical="justify" wrapText="1"/>
    </xf>
    <xf numFmtId="0" fontId="18" fillId="0" borderId="669">
      <alignment horizontal="left" vertical="center"/>
    </xf>
    <xf numFmtId="0" fontId="329" fillId="87" borderId="673" applyNumberFormat="0" applyAlignment="0" applyProtection="0"/>
    <xf numFmtId="0" fontId="240" fillId="61" borderId="552" applyNumberFormat="0" applyAlignment="0" applyProtection="0"/>
    <xf numFmtId="3" fontId="8" fillId="2" borderId="662" applyNumberFormat="0" applyFont="0" applyFill="0" applyBorder="0" applyAlignment="0" applyProtection="0">
      <alignment horizontal="center" vertical="center" wrapText="1"/>
    </xf>
    <xf numFmtId="0" fontId="18" fillId="0" borderId="600">
      <alignment horizontal="left" vertical="center"/>
    </xf>
    <xf numFmtId="0" fontId="274" fillId="0" borderId="556" applyNumberFormat="0" applyFill="0" applyAlignment="0" applyProtection="0">
      <alignment vertical="center"/>
    </xf>
    <xf numFmtId="0" fontId="240" fillId="61" borderId="574" applyNumberFormat="0" applyAlignment="0" applyProtection="0"/>
    <xf numFmtId="0" fontId="281" fillId="87" borderId="552" applyNumberFormat="0" applyAlignment="0" applyProtection="0">
      <alignment vertical="center"/>
    </xf>
    <xf numFmtId="245" fontId="18" fillId="0" borderId="554">
      <alignment horizontal="left" vertical="center"/>
    </xf>
    <xf numFmtId="0" fontId="275" fillId="72" borderId="692" applyNumberFormat="0" applyAlignment="0" applyProtection="0">
      <alignment vertical="center"/>
    </xf>
    <xf numFmtId="0" fontId="348" fillId="87" borderId="552" applyNumberFormat="0" applyAlignment="0" applyProtection="0"/>
    <xf numFmtId="245" fontId="18" fillId="0" borderId="554">
      <alignment horizontal="left" vertical="center"/>
    </xf>
    <xf numFmtId="0" fontId="275" fillId="72" borderId="741" applyNumberFormat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37" fontId="94" fillId="0" borderId="580" applyAlignment="0"/>
    <xf numFmtId="0" fontId="18" fillId="0" borderId="554">
      <alignment horizontal="left" vertical="center"/>
    </xf>
    <xf numFmtId="0" fontId="18" fillId="0" borderId="554">
      <alignment horizontal="left" vertical="center"/>
    </xf>
    <xf numFmtId="0" fontId="18" fillId="0" borderId="554">
      <alignment horizontal="left" vertical="center"/>
    </xf>
    <xf numFmtId="0" fontId="18" fillId="0" borderId="554">
      <alignment horizontal="left" vertical="center"/>
    </xf>
    <xf numFmtId="0" fontId="18" fillId="0" borderId="554">
      <alignment horizontal="left" vertical="center"/>
    </xf>
    <xf numFmtId="0" fontId="18" fillId="0" borderId="554">
      <alignment horizontal="left" vertical="center"/>
    </xf>
    <xf numFmtId="0" fontId="18" fillId="0" borderId="554">
      <alignment horizontal="left" vertical="center"/>
    </xf>
    <xf numFmtId="245" fontId="18" fillId="0" borderId="554">
      <alignment horizontal="left" vertical="center"/>
    </xf>
    <xf numFmtId="245" fontId="18" fillId="0" borderId="554">
      <alignment horizontal="left" vertical="center"/>
    </xf>
    <xf numFmtId="0" fontId="94" fillId="0" borderId="563">
      <alignment vertical="justify" wrapText="1"/>
    </xf>
    <xf numFmtId="0" fontId="240" fillId="61" borderId="560" applyNumberFormat="0" applyAlignment="0" applyProtection="0"/>
    <xf numFmtId="0" fontId="274" fillId="0" borderId="564" applyNumberFormat="0" applyFill="0" applyAlignment="0" applyProtection="0">
      <alignment vertical="center"/>
    </xf>
    <xf numFmtId="0" fontId="281" fillId="87" borderId="560" applyNumberFormat="0" applyAlignment="0" applyProtection="0">
      <alignment vertical="center"/>
    </xf>
    <xf numFmtId="245" fontId="18" fillId="0" borderId="562">
      <alignment horizontal="left" vertical="center"/>
    </xf>
    <xf numFmtId="0" fontId="348" fillId="87" borderId="560" applyNumberFormat="0" applyAlignment="0" applyProtection="0"/>
    <xf numFmtId="245" fontId="18" fillId="0" borderId="562">
      <alignment horizontal="left" vertical="center"/>
    </xf>
    <xf numFmtId="3" fontId="8" fillId="2" borderId="575" applyNumberFormat="0" applyFont="0" applyFill="0" applyBorder="0" applyAlignment="0" applyProtection="0">
      <alignment horizontal="center" vertical="center" wrapText="1"/>
    </xf>
    <xf numFmtId="0" fontId="302" fillId="88" borderId="702" applyNumberFormat="0" applyFont="0" applyAlignment="0" applyProtection="0"/>
    <xf numFmtId="0" fontId="18" fillId="0" borderId="562">
      <alignment horizontal="left" vertical="center"/>
    </xf>
    <xf numFmtId="0" fontId="18" fillId="0" borderId="562">
      <alignment horizontal="left" vertical="center"/>
    </xf>
    <xf numFmtId="0" fontId="18" fillId="0" borderId="562">
      <alignment horizontal="left" vertical="center"/>
    </xf>
    <xf numFmtId="0" fontId="18" fillId="0" borderId="562">
      <alignment horizontal="left" vertical="center"/>
    </xf>
    <xf numFmtId="0" fontId="18" fillId="0" borderId="562">
      <alignment horizontal="left" vertical="center"/>
    </xf>
    <xf numFmtId="0" fontId="18" fillId="0" borderId="562">
      <alignment horizontal="left" vertical="center"/>
    </xf>
    <xf numFmtId="0" fontId="18" fillId="0" borderId="562">
      <alignment horizontal="left" vertical="center"/>
    </xf>
    <xf numFmtId="245" fontId="18" fillId="0" borderId="562">
      <alignment horizontal="left" vertical="center"/>
    </xf>
    <xf numFmtId="245" fontId="18" fillId="0" borderId="562">
      <alignment horizontal="left" vertical="center"/>
    </xf>
    <xf numFmtId="0" fontId="274" fillId="0" borderId="570" applyNumberFormat="0" applyFill="0" applyAlignment="0" applyProtection="0">
      <alignment vertical="center"/>
    </xf>
    <xf numFmtId="0" fontId="281" fillId="87" borderId="566" applyNumberFormat="0" applyAlignment="0" applyProtection="0">
      <alignment vertical="center"/>
    </xf>
    <xf numFmtId="245" fontId="18" fillId="0" borderId="568">
      <alignment horizontal="left" vertical="center"/>
    </xf>
    <xf numFmtId="0" fontId="348" fillId="87" borderId="566" applyNumberFormat="0" applyAlignment="0" applyProtection="0"/>
    <xf numFmtId="245" fontId="18" fillId="0" borderId="568">
      <alignment horizontal="left" vertical="center"/>
    </xf>
    <xf numFmtId="0" fontId="281" fillId="87" borderId="734" applyNumberFormat="0" applyAlignment="0" applyProtection="0">
      <alignment vertical="center"/>
    </xf>
    <xf numFmtId="37" fontId="94" fillId="0" borderId="654" applyAlignment="0"/>
    <xf numFmtId="0" fontId="18" fillId="0" borderId="568">
      <alignment horizontal="left" vertical="center"/>
    </xf>
    <xf numFmtId="0" fontId="18" fillId="0" borderId="568">
      <alignment horizontal="left" vertical="center"/>
    </xf>
    <xf numFmtId="0" fontId="18" fillId="0" borderId="568">
      <alignment horizontal="left" vertical="center"/>
    </xf>
    <xf numFmtId="0" fontId="18" fillId="0" borderId="568">
      <alignment horizontal="left" vertical="center"/>
    </xf>
    <xf numFmtId="0" fontId="18" fillId="0" borderId="568">
      <alignment horizontal="left" vertical="center"/>
    </xf>
    <xf numFmtId="0" fontId="18" fillId="0" borderId="568">
      <alignment horizontal="left" vertical="center"/>
    </xf>
    <xf numFmtId="0" fontId="18" fillId="0" borderId="568">
      <alignment horizontal="left" vertical="center"/>
    </xf>
    <xf numFmtId="245" fontId="18" fillId="0" borderId="568">
      <alignment horizontal="left" vertical="center"/>
    </xf>
    <xf numFmtId="245" fontId="18" fillId="0" borderId="568">
      <alignment horizontal="left" vertical="center"/>
    </xf>
    <xf numFmtId="0" fontId="268" fillId="87" borderId="573" applyNumberFormat="0" applyAlignment="0" applyProtection="0">
      <alignment vertical="center"/>
    </xf>
    <xf numFmtId="0" fontId="274" fillId="0" borderId="578" applyNumberFormat="0" applyFill="0" applyAlignment="0" applyProtection="0">
      <alignment vertical="center"/>
    </xf>
    <xf numFmtId="0" fontId="275" fillId="72" borderId="573" applyNumberFormat="0" applyAlignment="0" applyProtection="0">
      <alignment vertical="center"/>
    </xf>
    <xf numFmtId="0" fontId="281" fillId="87" borderId="574" applyNumberFormat="0" applyAlignment="0" applyProtection="0">
      <alignment vertical="center"/>
    </xf>
    <xf numFmtId="245" fontId="18" fillId="0" borderId="576">
      <alignment horizontal="left" vertical="center"/>
    </xf>
    <xf numFmtId="0" fontId="329" fillId="87" borderId="573" applyNumberFormat="0" applyAlignment="0" applyProtection="0"/>
    <xf numFmtId="0" fontId="348" fillId="87" borderId="574" applyNumberFormat="0" applyAlignment="0" applyProtection="0"/>
    <xf numFmtId="245" fontId="18" fillId="0" borderId="576">
      <alignment horizontal="left" vertical="center"/>
    </xf>
    <xf numFmtId="0" fontId="329" fillId="87" borderId="722" applyNumberFormat="0" applyAlignment="0" applyProtection="0"/>
    <xf numFmtId="37" fontId="94" fillId="0" borderId="654" applyAlignment="0"/>
    <xf numFmtId="0" fontId="274" fillId="0" borderId="586" applyNumberFormat="0" applyFill="0" applyAlignment="0" applyProtection="0">
      <alignment vertical="center"/>
    </xf>
    <xf numFmtId="0" fontId="18" fillId="0" borderId="576">
      <alignment horizontal="left" vertical="center"/>
    </xf>
    <xf numFmtId="0" fontId="18" fillId="0" borderId="576">
      <alignment horizontal="left" vertical="center"/>
    </xf>
    <xf numFmtId="0" fontId="18" fillId="0" borderId="576">
      <alignment horizontal="left" vertical="center"/>
    </xf>
    <xf numFmtId="0" fontId="18" fillId="0" borderId="576">
      <alignment horizontal="left" vertical="center"/>
    </xf>
    <xf numFmtId="0" fontId="18" fillId="0" borderId="576">
      <alignment horizontal="left" vertical="center"/>
    </xf>
    <xf numFmtId="0" fontId="18" fillId="0" borderId="576">
      <alignment horizontal="left" vertical="center"/>
    </xf>
    <xf numFmtId="0" fontId="18" fillId="0" borderId="576">
      <alignment horizontal="left" vertical="center"/>
    </xf>
    <xf numFmtId="245" fontId="18" fillId="0" borderId="576">
      <alignment horizontal="left" vertical="center"/>
    </xf>
    <xf numFmtId="245" fontId="18" fillId="0" borderId="576">
      <alignment horizontal="left" vertical="center"/>
    </xf>
    <xf numFmtId="0" fontId="18" fillId="0" borderId="697">
      <alignment horizontal="left" vertical="center"/>
    </xf>
    <xf numFmtId="0" fontId="329" fillId="87" borderId="597" applyNumberFormat="0" applyAlignment="0" applyProtection="0"/>
    <xf numFmtId="0" fontId="94" fillId="0" borderId="585">
      <alignment vertical="justify" wrapText="1"/>
    </xf>
    <xf numFmtId="0" fontId="233" fillId="61" borderId="581" applyNumberFormat="0" applyAlignment="0" applyProtection="0"/>
    <xf numFmtId="0" fontId="240" fillId="61" borderId="582" applyNumberFormat="0" applyAlignment="0" applyProtection="0"/>
    <xf numFmtId="37" fontId="94" fillId="0" borderId="619" applyAlignment="0"/>
    <xf numFmtId="0" fontId="268" fillId="87" borderId="581" applyNumberFormat="0" applyAlignment="0" applyProtection="0">
      <alignment vertical="center"/>
    </xf>
    <xf numFmtId="0" fontId="274" fillId="0" borderId="586" applyNumberFormat="0" applyFill="0" applyAlignment="0" applyProtection="0">
      <alignment vertical="center"/>
    </xf>
    <xf numFmtId="0" fontId="275" fillId="72" borderId="581" applyNumberFormat="0" applyAlignment="0" applyProtection="0">
      <alignment vertical="center"/>
    </xf>
    <xf numFmtId="0" fontId="281" fillId="87" borderId="582" applyNumberFormat="0" applyAlignment="0" applyProtection="0">
      <alignment vertical="center"/>
    </xf>
    <xf numFmtId="245" fontId="18" fillId="0" borderId="584">
      <alignment horizontal="left" vertical="center"/>
    </xf>
    <xf numFmtId="0" fontId="329" fillId="87" borderId="581" applyNumberFormat="0" applyAlignment="0" applyProtection="0"/>
    <xf numFmtId="0" fontId="348" fillId="87" borderId="582" applyNumberFormat="0" applyAlignment="0" applyProtection="0"/>
    <xf numFmtId="245" fontId="18" fillId="0" borderId="584">
      <alignment horizontal="left" vertical="center"/>
    </xf>
    <xf numFmtId="0" fontId="274" fillId="0" borderId="594" applyNumberFormat="0" applyFill="0" applyAlignment="0" applyProtection="0">
      <alignment vertical="center"/>
    </xf>
    <xf numFmtId="0" fontId="18" fillId="0" borderId="584">
      <alignment horizontal="left" vertical="center"/>
    </xf>
    <xf numFmtId="0" fontId="18" fillId="0" borderId="584">
      <alignment horizontal="left" vertical="center"/>
    </xf>
    <xf numFmtId="0" fontId="18" fillId="0" borderId="584">
      <alignment horizontal="left" vertical="center"/>
    </xf>
    <xf numFmtId="0" fontId="18" fillId="0" borderId="584">
      <alignment horizontal="left" vertical="center"/>
    </xf>
    <xf numFmtId="0" fontId="18" fillId="0" borderId="584">
      <alignment horizontal="left" vertical="center"/>
    </xf>
    <xf numFmtId="0" fontId="18" fillId="0" borderId="584">
      <alignment horizontal="left" vertical="center"/>
    </xf>
    <xf numFmtId="0" fontId="18" fillId="0" borderId="584">
      <alignment horizontal="left" vertical="center"/>
    </xf>
    <xf numFmtId="245" fontId="18" fillId="0" borderId="584">
      <alignment horizontal="left" vertical="center"/>
    </xf>
    <xf numFmtId="245" fontId="18" fillId="0" borderId="584">
      <alignment horizontal="left" vertical="center"/>
    </xf>
    <xf numFmtId="0" fontId="94" fillId="0" borderId="593">
      <alignment vertical="justify" wrapText="1"/>
    </xf>
    <xf numFmtId="0" fontId="233" fillId="61" borderId="589" applyNumberFormat="0" applyAlignment="0" applyProtection="0"/>
    <xf numFmtId="0" fontId="18" fillId="0" borderId="688">
      <alignment horizontal="left" vertical="center"/>
    </xf>
    <xf numFmtId="0" fontId="240" fillId="61" borderId="590" applyNumberFormat="0" applyAlignment="0" applyProtection="0"/>
    <xf numFmtId="0" fontId="268" fillId="87" borderId="589" applyNumberFormat="0" applyAlignment="0" applyProtection="0">
      <alignment vertical="center"/>
    </xf>
    <xf numFmtId="0" fontId="274" fillId="0" borderId="594" applyNumberFormat="0" applyFill="0" applyAlignment="0" applyProtection="0">
      <alignment vertical="center"/>
    </xf>
    <xf numFmtId="0" fontId="275" fillId="72" borderId="589" applyNumberFormat="0" applyAlignment="0" applyProtection="0">
      <alignment vertical="center"/>
    </xf>
    <xf numFmtId="0" fontId="281" fillId="87" borderId="590" applyNumberFormat="0" applyAlignment="0" applyProtection="0">
      <alignment vertical="center"/>
    </xf>
    <xf numFmtId="245" fontId="18" fillId="0" borderId="592">
      <alignment horizontal="left" vertical="center"/>
    </xf>
    <xf numFmtId="0" fontId="329" fillId="87" borderId="589" applyNumberFormat="0" applyAlignment="0" applyProtection="0"/>
    <xf numFmtId="0" fontId="18" fillId="0" borderId="725">
      <alignment horizontal="left" vertical="center"/>
    </xf>
    <xf numFmtId="0" fontId="348" fillId="87" borderId="590" applyNumberFormat="0" applyAlignment="0" applyProtection="0"/>
    <xf numFmtId="245" fontId="18" fillId="0" borderId="592">
      <alignment horizontal="left" vertical="center"/>
    </xf>
    <xf numFmtId="0" fontId="275" fillId="72" borderId="749" applyNumberFormat="0" applyAlignment="0" applyProtection="0">
      <alignment vertical="center"/>
    </xf>
    <xf numFmtId="0" fontId="7" fillId="88" borderId="606" applyNumberFormat="0" applyFont="0" applyAlignment="0" applyProtection="0">
      <alignment vertical="center"/>
    </xf>
    <xf numFmtId="0" fontId="18" fillId="0" borderId="657">
      <alignment horizontal="left" vertical="center"/>
    </xf>
    <xf numFmtId="0" fontId="18" fillId="0" borderId="705">
      <alignment horizontal="left" vertical="center"/>
    </xf>
    <xf numFmtId="0" fontId="18" fillId="0" borderId="592">
      <alignment horizontal="left" vertical="center"/>
    </xf>
    <xf numFmtId="0" fontId="18" fillId="0" borderId="592">
      <alignment horizontal="left" vertical="center"/>
    </xf>
    <xf numFmtId="0" fontId="18" fillId="0" borderId="592">
      <alignment horizontal="left" vertical="center"/>
    </xf>
    <xf numFmtId="0" fontId="18" fillId="0" borderId="592">
      <alignment horizontal="left" vertical="center"/>
    </xf>
    <xf numFmtId="0" fontId="18" fillId="0" borderId="592">
      <alignment horizontal="left" vertical="center"/>
    </xf>
    <xf numFmtId="0" fontId="18" fillId="0" borderId="592">
      <alignment horizontal="left" vertical="center"/>
    </xf>
    <xf numFmtId="0" fontId="18" fillId="0" borderId="592">
      <alignment horizontal="left" vertical="center"/>
    </xf>
    <xf numFmtId="245" fontId="18" fillId="0" borderId="592">
      <alignment horizontal="left" vertical="center"/>
    </xf>
    <xf numFmtId="245" fontId="18" fillId="0" borderId="592">
      <alignment horizontal="left" vertical="center"/>
    </xf>
    <xf numFmtId="0" fontId="94" fillId="0" borderId="601">
      <alignment vertical="justify" wrapText="1"/>
    </xf>
    <xf numFmtId="0" fontId="233" fillId="61" borderId="597" applyNumberFormat="0" applyAlignment="0" applyProtection="0"/>
    <xf numFmtId="0" fontId="233" fillId="61" borderId="713" applyNumberFormat="0" applyAlignment="0" applyProtection="0"/>
    <xf numFmtId="0" fontId="240" fillId="61" borderId="598" applyNumberFormat="0" applyAlignment="0" applyProtection="0"/>
    <xf numFmtId="0" fontId="18" fillId="0" borderId="676">
      <alignment horizontal="left" vertical="center"/>
    </xf>
    <xf numFmtId="0" fontId="268" fillId="87" borderId="597" applyNumberFormat="0" applyAlignment="0" applyProtection="0">
      <alignment vertical="center"/>
    </xf>
    <xf numFmtId="0" fontId="274" fillId="0" borderId="602" applyNumberFormat="0" applyFill="0" applyAlignment="0" applyProtection="0">
      <alignment vertical="center"/>
    </xf>
    <xf numFmtId="0" fontId="275" fillId="72" borderId="597" applyNumberFormat="0" applyAlignment="0" applyProtection="0">
      <alignment vertical="center"/>
    </xf>
    <xf numFmtId="0" fontId="281" fillId="87" borderId="598" applyNumberFormat="0" applyAlignment="0" applyProtection="0">
      <alignment vertical="center"/>
    </xf>
    <xf numFmtId="245" fontId="18" fillId="0" borderId="600">
      <alignment horizontal="left" vertical="center"/>
    </xf>
    <xf numFmtId="0" fontId="329" fillId="87" borderId="597" applyNumberFormat="0" applyAlignment="0" applyProtection="0"/>
    <xf numFmtId="0" fontId="348" fillId="87" borderId="598" applyNumberFormat="0" applyAlignment="0" applyProtection="0"/>
    <xf numFmtId="245" fontId="18" fillId="0" borderId="600">
      <alignment horizontal="left" vertical="center"/>
    </xf>
    <xf numFmtId="37" fontId="94" fillId="0" borderId="635" applyAlignment="0"/>
    <xf numFmtId="0" fontId="329" fillId="87" borderId="749" applyNumberFormat="0" applyAlignment="0" applyProtection="0"/>
    <xf numFmtId="0" fontId="18" fillId="0" borderId="600">
      <alignment horizontal="left" vertical="center"/>
    </xf>
    <xf numFmtId="0" fontId="18" fillId="0" borderId="600">
      <alignment horizontal="left" vertical="center"/>
    </xf>
    <xf numFmtId="0" fontId="18" fillId="0" borderId="600">
      <alignment horizontal="left" vertical="center"/>
    </xf>
    <xf numFmtId="0" fontId="18" fillId="0" borderId="600">
      <alignment horizontal="left" vertical="center"/>
    </xf>
    <xf numFmtId="0" fontId="18" fillId="0" borderId="600">
      <alignment horizontal="left" vertical="center"/>
    </xf>
    <xf numFmtId="0" fontId="18" fillId="0" borderId="600">
      <alignment horizontal="left" vertical="center"/>
    </xf>
    <xf numFmtId="0" fontId="18" fillId="0" borderId="600">
      <alignment horizontal="left" vertical="center"/>
    </xf>
    <xf numFmtId="245" fontId="18" fillId="0" borderId="600">
      <alignment horizontal="left" vertical="center"/>
    </xf>
    <xf numFmtId="245" fontId="18" fillId="0" borderId="600">
      <alignment horizontal="left" vertical="center"/>
    </xf>
    <xf numFmtId="0" fontId="94" fillId="0" borderId="610">
      <alignment vertical="justify" wrapText="1"/>
    </xf>
    <xf numFmtId="0" fontId="18" fillId="0" borderId="744">
      <alignment horizontal="left" vertical="center"/>
    </xf>
    <xf numFmtId="0" fontId="233" fillId="61" borderId="605" applyNumberFormat="0" applyAlignment="0" applyProtection="0"/>
    <xf numFmtId="0" fontId="240" fillId="61" borderId="607" applyNumberFormat="0" applyAlignment="0" applyProtection="0"/>
    <xf numFmtId="0" fontId="7" fillId="52" borderId="606" applyNumberFormat="0" applyFont="0" applyAlignment="0" applyProtection="0"/>
    <xf numFmtId="37" fontId="94" fillId="0" borderId="660" applyAlignment="0"/>
    <xf numFmtId="0" fontId="268" fillId="87" borderId="605" applyNumberFormat="0" applyAlignment="0" applyProtection="0">
      <alignment vertical="center"/>
    </xf>
    <xf numFmtId="0" fontId="7" fillId="88" borderId="606" applyNumberFormat="0" applyFont="0" applyAlignment="0" applyProtection="0">
      <alignment vertical="center"/>
    </xf>
    <xf numFmtId="0" fontId="274" fillId="0" borderId="611" applyNumberFormat="0" applyFill="0" applyAlignment="0" applyProtection="0">
      <alignment vertical="center"/>
    </xf>
    <xf numFmtId="0" fontId="275" fillId="72" borderId="605" applyNumberFormat="0" applyAlignment="0" applyProtection="0">
      <alignment vertical="center"/>
    </xf>
    <xf numFmtId="0" fontId="281" fillId="87" borderId="607" applyNumberFormat="0" applyAlignment="0" applyProtection="0">
      <alignment vertical="center"/>
    </xf>
    <xf numFmtId="245" fontId="18" fillId="0" borderId="609">
      <alignment horizontal="left" vertical="center"/>
    </xf>
    <xf numFmtId="0" fontId="329" fillId="87" borderId="605" applyNumberFormat="0" applyAlignment="0" applyProtection="0"/>
    <xf numFmtId="0" fontId="302" fillId="88" borderId="606" applyNumberFormat="0" applyFont="0" applyAlignment="0" applyProtection="0"/>
    <xf numFmtId="0" fontId="348" fillId="87" borderId="607" applyNumberFormat="0" applyAlignment="0" applyProtection="0"/>
    <xf numFmtId="245" fontId="18" fillId="0" borderId="609">
      <alignment horizontal="left" vertical="center"/>
    </xf>
    <xf numFmtId="0" fontId="281" fillId="87" borderId="750" applyNumberFormat="0" applyAlignment="0" applyProtection="0">
      <alignment vertical="center"/>
    </xf>
    <xf numFmtId="0" fontId="94" fillId="0" borderId="624">
      <alignment vertical="justify" wrapText="1"/>
    </xf>
    <xf numFmtId="0" fontId="18" fillId="0" borderId="609">
      <alignment horizontal="left" vertical="center"/>
    </xf>
    <xf numFmtId="0" fontId="18" fillId="0" borderId="609">
      <alignment horizontal="left" vertical="center"/>
    </xf>
    <xf numFmtId="0" fontId="18" fillId="0" borderId="609">
      <alignment horizontal="left" vertical="center"/>
    </xf>
    <xf numFmtId="0" fontId="18" fillId="0" borderId="609">
      <alignment horizontal="left" vertical="center"/>
    </xf>
    <xf numFmtId="0" fontId="18" fillId="0" borderId="609">
      <alignment horizontal="left" vertical="center"/>
    </xf>
    <xf numFmtId="0" fontId="18" fillId="0" borderId="609">
      <alignment horizontal="left" vertical="center"/>
    </xf>
    <xf numFmtId="0" fontId="18" fillId="0" borderId="609">
      <alignment horizontal="left" vertical="center"/>
    </xf>
    <xf numFmtId="245" fontId="18" fillId="0" borderId="609">
      <alignment horizontal="left" vertical="center"/>
    </xf>
    <xf numFmtId="245" fontId="18" fillId="0" borderId="609">
      <alignment horizontal="left" vertical="center"/>
    </xf>
    <xf numFmtId="0" fontId="348" fillId="87" borderId="613" applyNumberFormat="0" applyAlignment="0" applyProtection="0"/>
    <xf numFmtId="37" fontId="94" fillId="0" borderId="612" applyAlignment="0"/>
    <xf numFmtId="0" fontId="94" fillId="0" borderId="745">
      <alignment vertical="justify" wrapText="1"/>
    </xf>
    <xf numFmtId="3" fontId="8" fillId="2" borderId="614" applyNumberFormat="0" applyFont="0" applyFill="0" applyBorder="0" applyAlignment="0" applyProtection="0">
      <alignment horizontal="center" vertical="center" wrapText="1"/>
    </xf>
    <xf numFmtId="0" fontId="94" fillId="0" borderId="616">
      <alignment vertical="justify" wrapText="1"/>
    </xf>
    <xf numFmtId="0" fontId="240" fillId="61" borderId="613" applyNumberFormat="0" applyAlignment="0" applyProtection="0"/>
    <xf numFmtId="0" fontId="274" fillId="0" borderId="617" applyNumberFormat="0" applyFill="0" applyAlignment="0" applyProtection="0">
      <alignment vertical="center"/>
    </xf>
    <xf numFmtId="0" fontId="233" fillId="61" borderId="741" applyNumberFormat="0" applyAlignment="0" applyProtection="0"/>
    <xf numFmtId="0" fontId="281" fillId="87" borderId="613" applyNumberFormat="0" applyAlignment="0" applyProtection="0">
      <alignment vertical="center"/>
    </xf>
    <xf numFmtId="245" fontId="18" fillId="0" borderId="615">
      <alignment horizontal="left" vertical="center"/>
    </xf>
    <xf numFmtId="0" fontId="348" fillId="87" borderId="613" applyNumberFormat="0" applyAlignment="0" applyProtection="0"/>
    <xf numFmtId="245" fontId="18" fillId="0" borderId="615">
      <alignment horizontal="left" vertical="center"/>
    </xf>
    <xf numFmtId="0" fontId="18" fillId="0" borderId="705">
      <alignment horizontal="left" vertical="center"/>
    </xf>
    <xf numFmtId="0" fontId="18" fillId="0" borderId="615">
      <alignment horizontal="left" vertical="center"/>
    </xf>
    <xf numFmtId="0" fontId="18" fillId="0" borderId="615">
      <alignment horizontal="left" vertical="center"/>
    </xf>
    <xf numFmtId="0" fontId="18" fillId="0" borderId="615">
      <alignment horizontal="left" vertical="center"/>
    </xf>
    <xf numFmtId="0" fontId="18" fillId="0" borderId="615">
      <alignment horizontal="left" vertical="center"/>
    </xf>
    <xf numFmtId="0" fontId="18" fillId="0" borderId="615">
      <alignment horizontal="left" vertical="center"/>
    </xf>
    <xf numFmtId="0" fontId="18" fillId="0" borderId="615">
      <alignment horizontal="left" vertical="center"/>
    </xf>
    <xf numFmtId="0" fontId="18" fillId="0" borderId="615">
      <alignment horizontal="left" vertical="center"/>
    </xf>
    <xf numFmtId="245" fontId="18" fillId="0" borderId="615">
      <alignment horizontal="left" vertical="center"/>
    </xf>
    <xf numFmtId="245" fontId="18" fillId="0" borderId="615">
      <alignment horizontal="left" vertical="center"/>
    </xf>
    <xf numFmtId="0" fontId="268" fillId="87" borderId="620" applyNumberFormat="0" applyAlignment="0" applyProtection="0">
      <alignment vertical="center"/>
    </xf>
    <xf numFmtId="0" fontId="274" fillId="0" borderId="625" applyNumberFormat="0" applyFill="0" applyAlignment="0" applyProtection="0">
      <alignment vertical="center"/>
    </xf>
    <xf numFmtId="0" fontId="275" fillId="72" borderId="620" applyNumberFormat="0" applyAlignment="0" applyProtection="0">
      <alignment vertical="center"/>
    </xf>
    <xf numFmtId="0" fontId="281" fillId="87" borderId="621" applyNumberFormat="0" applyAlignment="0" applyProtection="0">
      <alignment vertical="center"/>
    </xf>
    <xf numFmtId="245" fontId="18" fillId="0" borderId="623">
      <alignment horizontal="left" vertical="center"/>
    </xf>
    <xf numFmtId="0" fontId="329" fillId="87" borderId="620" applyNumberFormat="0" applyAlignment="0" applyProtection="0"/>
    <xf numFmtId="0" fontId="348" fillId="87" borderId="621" applyNumberFormat="0" applyAlignment="0" applyProtection="0"/>
    <xf numFmtId="245" fontId="18" fillId="0" borderId="623">
      <alignment horizontal="left" vertical="center"/>
    </xf>
    <xf numFmtId="3" fontId="8" fillId="2" borderId="708" applyNumberFormat="0" applyFont="0" applyFill="0" applyBorder="0" applyAlignment="0" applyProtection="0">
      <alignment horizontal="center" vertical="center" wrapText="1"/>
    </xf>
    <xf numFmtId="0" fontId="18" fillId="0" borderId="623">
      <alignment horizontal="left" vertical="center"/>
    </xf>
    <xf numFmtId="0" fontId="18" fillId="0" borderId="623">
      <alignment horizontal="left" vertical="center"/>
    </xf>
    <xf numFmtId="0" fontId="18" fillId="0" borderId="623">
      <alignment horizontal="left" vertical="center"/>
    </xf>
    <xf numFmtId="0" fontId="18" fillId="0" borderId="623">
      <alignment horizontal="left" vertical="center"/>
    </xf>
    <xf numFmtId="0" fontId="18" fillId="0" borderId="623">
      <alignment horizontal="left" vertical="center"/>
    </xf>
    <xf numFmtId="0" fontId="18" fillId="0" borderId="623">
      <alignment horizontal="left" vertical="center"/>
    </xf>
    <xf numFmtId="0" fontId="18" fillId="0" borderId="623">
      <alignment horizontal="left" vertical="center"/>
    </xf>
    <xf numFmtId="245" fontId="18" fillId="0" borderId="623">
      <alignment horizontal="left" vertical="center"/>
    </xf>
    <xf numFmtId="245" fontId="18" fillId="0" borderId="623">
      <alignment horizontal="left" vertical="center"/>
    </xf>
    <xf numFmtId="0" fontId="94" fillId="0" borderId="646">
      <alignment vertical="justify" wrapText="1"/>
    </xf>
    <xf numFmtId="0" fontId="268" fillId="87" borderId="701" applyNumberFormat="0" applyAlignment="0" applyProtection="0">
      <alignment vertical="center"/>
    </xf>
    <xf numFmtId="0" fontId="233" fillId="61" borderId="642" applyNumberFormat="0" applyAlignment="0" applyProtection="0"/>
    <xf numFmtId="0" fontId="240" fillId="61" borderId="643" applyNumberFormat="0" applyAlignment="0" applyProtection="0"/>
    <xf numFmtId="0" fontId="268" fillId="87" borderId="642" applyNumberFormat="0" applyAlignment="0" applyProtection="0">
      <alignment vertical="center"/>
    </xf>
    <xf numFmtId="0" fontId="274" fillId="0" borderId="647" applyNumberFormat="0" applyFill="0" applyAlignment="0" applyProtection="0">
      <alignment vertical="center"/>
    </xf>
    <xf numFmtId="0" fontId="275" fillId="72" borderId="642" applyNumberFormat="0" applyAlignment="0" applyProtection="0">
      <alignment vertical="center"/>
    </xf>
    <xf numFmtId="0" fontId="281" fillId="87" borderId="643" applyNumberFormat="0" applyAlignment="0" applyProtection="0">
      <alignment vertical="center"/>
    </xf>
    <xf numFmtId="245" fontId="18" fillId="0" borderId="645">
      <alignment horizontal="left" vertical="center"/>
    </xf>
    <xf numFmtId="0" fontId="329" fillId="87" borderId="642" applyNumberFormat="0" applyAlignment="0" applyProtection="0"/>
    <xf numFmtId="0" fontId="18" fillId="0" borderId="688">
      <alignment horizontal="left" vertical="center"/>
    </xf>
    <xf numFmtId="0" fontId="348" fillId="87" borderId="643" applyNumberFormat="0" applyAlignment="0" applyProtection="0"/>
    <xf numFmtId="245" fontId="18" fillId="0" borderId="645">
      <alignment horizontal="left" vertical="center"/>
    </xf>
    <xf numFmtId="0" fontId="18" fillId="0" borderId="645">
      <alignment horizontal="left" vertical="center"/>
    </xf>
    <xf numFmtId="0" fontId="18" fillId="0" borderId="645">
      <alignment horizontal="left" vertical="center"/>
    </xf>
    <xf numFmtId="0" fontId="18" fillId="0" borderId="645">
      <alignment horizontal="left" vertical="center"/>
    </xf>
    <xf numFmtId="0" fontId="18" fillId="0" borderId="645">
      <alignment horizontal="left" vertical="center"/>
    </xf>
    <xf numFmtId="0" fontId="18" fillId="0" borderId="645">
      <alignment horizontal="left" vertical="center"/>
    </xf>
    <xf numFmtId="0" fontId="18" fillId="0" borderId="645">
      <alignment horizontal="left" vertical="center"/>
    </xf>
    <xf numFmtId="0" fontId="18" fillId="0" borderId="645">
      <alignment horizontal="left" vertical="center"/>
    </xf>
    <xf numFmtId="245" fontId="18" fillId="0" borderId="645">
      <alignment horizontal="left" vertical="center"/>
    </xf>
    <xf numFmtId="245" fontId="18" fillId="0" borderId="645">
      <alignment horizontal="left" vertical="center"/>
    </xf>
    <xf numFmtId="0" fontId="94" fillId="0" borderId="652">
      <alignment vertical="justify" wrapText="1"/>
    </xf>
    <xf numFmtId="0" fontId="240" fillId="61" borderId="649" applyNumberFormat="0" applyAlignment="0" applyProtection="0"/>
    <xf numFmtId="0" fontId="274" fillId="0" borderId="653" applyNumberFormat="0" applyFill="0" applyAlignment="0" applyProtection="0">
      <alignment vertical="center"/>
    </xf>
    <xf numFmtId="0" fontId="274" fillId="0" borderId="659" applyNumberFormat="0" applyFill="0" applyAlignment="0" applyProtection="0">
      <alignment vertical="center"/>
    </xf>
    <xf numFmtId="0" fontId="281" fillId="87" borderId="649" applyNumberFormat="0" applyAlignment="0" applyProtection="0">
      <alignment vertical="center"/>
    </xf>
    <xf numFmtId="245" fontId="18" fillId="0" borderId="651">
      <alignment horizontal="left" vertical="center"/>
    </xf>
    <xf numFmtId="0" fontId="348" fillId="87" borderId="649" applyNumberFormat="0" applyAlignment="0" applyProtection="0"/>
    <xf numFmtId="245" fontId="18" fillId="0" borderId="651">
      <alignment horizontal="left" vertical="center"/>
    </xf>
    <xf numFmtId="0" fontId="18" fillId="0" borderId="651">
      <alignment horizontal="left" vertical="center"/>
    </xf>
    <xf numFmtId="0" fontId="18" fillId="0" borderId="651">
      <alignment horizontal="left" vertical="center"/>
    </xf>
    <xf numFmtId="0" fontId="18" fillId="0" borderId="651">
      <alignment horizontal="left" vertical="center"/>
    </xf>
    <xf numFmtId="0" fontId="18" fillId="0" borderId="651">
      <alignment horizontal="left" vertical="center"/>
    </xf>
    <xf numFmtId="0" fontId="18" fillId="0" borderId="651">
      <alignment horizontal="left" vertical="center"/>
    </xf>
    <xf numFmtId="0" fontId="18" fillId="0" borderId="651">
      <alignment horizontal="left" vertical="center"/>
    </xf>
    <xf numFmtId="0" fontId="18" fillId="0" borderId="651">
      <alignment horizontal="left" vertical="center"/>
    </xf>
    <xf numFmtId="245" fontId="18" fillId="0" borderId="651">
      <alignment horizontal="left" vertical="center"/>
    </xf>
    <xf numFmtId="245" fontId="18" fillId="0" borderId="651">
      <alignment horizontal="left" vertical="center"/>
    </xf>
    <xf numFmtId="245" fontId="18" fillId="0" borderId="657">
      <alignment horizontal="left" vertical="center"/>
    </xf>
    <xf numFmtId="3" fontId="8" fillId="2" borderId="715" applyNumberFormat="0" applyFont="0" applyFill="0" applyBorder="0" applyAlignment="0" applyProtection="0">
      <alignment horizontal="center" vertical="center" wrapText="1"/>
    </xf>
    <xf numFmtId="0" fontId="18" fillId="0" borderId="657">
      <alignment horizontal="left" vertical="center"/>
    </xf>
    <xf numFmtId="0" fontId="18" fillId="0" borderId="657">
      <alignment horizontal="left" vertical="center"/>
    </xf>
    <xf numFmtId="0" fontId="18" fillId="0" borderId="657">
      <alignment horizontal="left" vertical="center"/>
    </xf>
    <xf numFmtId="0" fontId="18" fillId="0" borderId="657">
      <alignment horizontal="left" vertical="center"/>
    </xf>
    <xf numFmtId="0" fontId="18" fillId="0" borderId="657">
      <alignment horizontal="left" vertical="center"/>
    </xf>
    <xf numFmtId="0" fontId="18" fillId="0" borderId="657">
      <alignment horizontal="left" vertical="center"/>
    </xf>
    <xf numFmtId="0" fontId="18" fillId="0" borderId="657">
      <alignment horizontal="left" vertical="center"/>
    </xf>
    <xf numFmtId="245" fontId="18" fillId="0" borderId="657">
      <alignment horizontal="left" vertical="center"/>
    </xf>
    <xf numFmtId="245" fontId="18" fillId="0" borderId="657">
      <alignment horizontal="left" vertical="center"/>
    </xf>
    <xf numFmtId="0" fontId="94" fillId="0" borderId="717">
      <alignment vertical="justify" wrapText="1"/>
    </xf>
    <xf numFmtId="0" fontId="233" fillId="61" borderId="722" applyNumberFormat="0" applyAlignment="0" applyProtection="0"/>
    <xf numFmtId="9" fontId="5" fillId="0" borderId="0" applyFont="0" applyFill="0" applyBorder="0" applyAlignment="0" applyProtection="0">
      <alignment vertical="center"/>
    </xf>
    <xf numFmtId="245" fontId="18" fillId="0" borderId="663">
      <alignment horizontal="left" vertical="center"/>
    </xf>
    <xf numFmtId="0" fontId="274" fillId="0" borderId="671" applyNumberFormat="0" applyFill="0" applyAlignment="0" applyProtection="0">
      <alignment vertical="center"/>
    </xf>
    <xf numFmtId="0" fontId="281" fillId="87" borderId="667" applyNumberFormat="0" applyAlignment="0" applyProtection="0">
      <alignment vertical="center"/>
    </xf>
    <xf numFmtId="245" fontId="18" fillId="0" borderId="669">
      <alignment horizontal="left" vertical="center"/>
    </xf>
    <xf numFmtId="0" fontId="348" fillId="87" borderId="667" applyNumberFormat="0" applyAlignment="0" applyProtection="0"/>
    <xf numFmtId="245" fontId="18" fillId="0" borderId="669">
      <alignment horizontal="left" vertical="center"/>
    </xf>
    <xf numFmtId="0" fontId="18" fillId="0" borderId="669">
      <alignment horizontal="left" vertical="center"/>
    </xf>
    <xf numFmtId="0" fontId="18" fillId="0" borderId="669">
      <alignment horizontal="left" vertical="center"/>
    </xf>
    <xf numFmtId="0" fontId="18" fillId="0" borderId="669">
      <alignment horizontal="left" vertical="center"/>
    </xf>
    <xf numFmtId="0" fontId="18" fillId="0" borderId="669">
      <alignment horizontal="left" vertical="center"/>
    </xf>
    <xf numFmtId="0" fontId="18" fillId="0" borderId="669">
      <alignment horizontal="left" vertical="center"/>
    </xf>
    <xf numFmtId="0" fontId="18" fillId="0" borderId="669">
      <alignment horizontal="left" vertical="center"/>
    </xf>
    <xf numFmtId="0" fontId="18" fillId="0" borderId="669">
      <alignment horizontal="left" vertical="center"/>
    </xf>
    <xf numFmtId="245" fontId="18" fillId="0" borderId="669">
      <alignment horizontal="left" vertical="center"/>
    </xf>
    <xf numFmtId="245" fontId="18" fillId="0" borderId="669">
      <alignment horizontal="left" vertical="center"/>
    </xf>
    <xf numFmtId="0" fontId="94" fillId="0" borderId="677">
      <alignment vertical="justify" wrapText="1"/>
    </xf>
    <xf numFmtId="0" fontId="233" fillId="61" borderId="673" applyNumberFormat="0" applyAlignment="0" applyProtection="0"/>
    <xf numFmtId="0" fontId="240" fillId="61" borderId="674" applyNumberFormat="0" applyAlignment="0" applyProtection="0"/>
    <xf numFmtId="0" fontId="268" fillId="87" borderId="673" applyNumberFormat="0" applyAlignment="0" applyProtection="0">
      <alignment vertical="center"/>
    </xf>
    <xf numFmtId="0" fontId="274" fillId="0" borderId="678" applyNumberFormat="0" applyFill="0" applyAlignment="0" applyProtection="0">
      <alignment vertical="center"/>
    </xf>
    <xf numFmtId="0" fontId="275" fillId="72" borderId="673" applyNumberFormat="0" applyAlignment="0" applyProtection="0">
      <alignment vertical="center"/>
    </xf>
    <xf numFmtId="0" fontId="281" fillId="87" borderId="674" applyNumberFormat="0" applyAlignment="0" applyProtection="0">
      <alignment vertical="center"/>
    </xf>
    <xf numFmtId="245" fontId="18" fillId="0" borderId="676">
      <alignment horizontal="left" vertical="center"/>
    </xf>
    <xf numFmtId="0" fontId="329" fillId="87" borderId="673" applyNumberFormat="0" applyAlignment="0" applyProtection="0"/>
    <xf numFmtId="0" fontId="348" fillId="87" borderId="674" applyNumberFormat="0" applyAlignment="0" applyProtection="0"/>
    <xf numFmtId="245" fontId="18" fillId="0" borderId="676">
      <alignment horizontal="left" vertical="center"/>
    </xf>
    <xf numFmtId="37" fontId="94" fillId="0" borderId="691" applyAlignment="0"/>
    <xf numFmtId="0" fontId="18" fillId="0" borderId="744">
      <alignment horizontal="left" vertical="center"/>
    </xf>
    <xf numFmtId="0" fontId="281" fillId="87" borderId="742" applyNumberFormat="0" applyAlignment="0" applyProtection="0">
      <alignment vertical="center"/>
    </xf>
    <xf numFmtId="0" fontId="18" fillId="0" borderId="676">
      <alignment horizontal="left" vertical="center"/>
    </xf>
    <xf numFmtId="0" fontId="18" fillId="0" borderId="676">
      <alignment horizontal="left" vertical="center"/>
    </xf>
    <xf numFmtId="0" fontId="18" fillId="0" borderId="676">
      <alignment horizontal="left" vertical="center"/>
    </xf>
    <xf numFmtId="0" fontId="18" fillId="0" borderId="676">
      <alignment horizontal="left" vertical="center"/>
    </xf>
    <xf numFmtId="0" fontId="18" fillId="0" borderId="676">
      <alignment horizontal="left" vertical="center"/>
    </xf>
    <xf numFmtId="0" fontId="18" fillId="0" borderId="676">
      <alignment horizontal="left" vertical="center"/>
    </xf>
    <xf numFmtId="0" fontId="18" fillId="0" borderId="676">
      <alignment horizontal="left" vertical="center"/>
    </xf>
    <xf numFmtId="245" fontId="18" fillId="0" borderId="676">
      <alignment horizontal="left" vertical="center"/>
    </xf>
    <xf numFmtId="245" fontId="18" fillId="0" borderId="676">
      <alignment horizontal="left" vertical="center"/>
    </xf>
    <xf numFmtId="0" fontId="94" fillId="0" borderId="689">
      <alignment vertical="justify" wrapText="1"/>
    </xf>
    <xf numFmtId="0" fontId="233" fillId="61" borderId="685" applyNumberFormat="0" applyAlignment="0" applyProtection="0"/>
    <xf numFmtId="0" fontId="240" fillId="61" borderId="686" applyNumberFormat="0" applyAlignment="0" applyProtection="0"/>
    <xf numFmtId="0" fontId="268" fillId="87" borderId="685" applyNumberFormat="0" applyAlignment="0" applyProtection="0">
      <alignment vertical="center"/>
    </xf>
    <xf numFmtId="0" fontId="274" fillId="0" borderId="690" applyNumberFormat="0" applyFill="0" applyAlignment="0" applyProtection="0">
      <alignment vertical="center"/>
    </xf>
    <xf numFmtId="0" fontId="275" fillId="72" borderId="685" applyNumberFormat="0" applyAlignment="0" applyProtection="0">
      <alignment vertical="center"/>
    </xf>
    <xf numFmtId="0" fontId="281" fillId="87" borderId="686" applyNumberFormat="0" applyAlignment="0" applyProtection="0">
      <alignment vertical="center"/>
    </xf>
    <xf numFmtId="245" fontId="18" fillId="0" borderId="688">
      <alignment horizontal="left" vertical="center"/>
    </xf>
    <xf numFmtId="0" fontId="329" fillId="87" borderId="685" applyNumberFormat="0" applyAlignment="0" applyProtection="0"/>
    <xf numFmtId="0" fontId="348" fillId="87" borderId="686" applyNumberFormat="0" applyAlignment="0" applyProtection="0"/>
    <xf numFmtId="245" fontId="18" fillId="0" borderId="688">
      <alignment horizontal="left" vertical="center"/>
    </xf>
    <xf numFmtId="0" fontId="18" fillId="0" borderId="697">
      <alignment horizontal="left" vertical="center"/>
    </xf>
    <xf numFmtId="0" fontId="18" fillId="0" borderId="744">
      <alignment horizontal="left" vertical="center"/>
    </xf>
    <xf numFmtId="0" fontId="18" fillId="0" borderId="688">
      <alignment horizontal="left" vertical="center"/>
    </xf>
    <xf numFmtId="0" fontId="18" fillId="0" borderId="688">
      <alignment horizontal="left" vertical="center"/>
    </xf>
    <xf numFmtId="0" fontId="18" fillId="0" borderId="688">
      <alignment horizontal="left" vertical="center"/>
    </xf>
    <xf numFmtId="0" fontId="18" fillId="0" borderId="688">
      <alignment horizontal="left" vertical="center"/>
    </xf>
    <xf numFmtId="0" fontId="18" fillId="0" borderId="688">
      <alignment horizontal="left" vertical="center"/>
    </xf>
    <xf numFmtId="0" fontId="18" fillId="0" borderId="688">
      <alignment horizontal="left" vertical="center"/>
    </xf>
    <xf numFmtId="0" fontId="18" fillId="0" borderId="688">
      <alignment horizontal="left" vertical="center"/>
    </xf>
    <xf numFmtId="245" fontId="18" fillId="0" borderId="688">
      <alignment horizontal="left" vertical="center"/>
    </xf>
    <xf numFmtId="245" fontId="18" fillId="0" borderId="688">
      <alignment horizontal="left" vertical="center"/>
    </xf>
    <xf numFmtId="0" fontId="329" fillId="87" borderId="692" applyNumberFormat="0" applyAlignment="0" applyProtection="0"/>
    <xf numFmtId="0" fontId="348" fillId="87" borderId="693" applyNumberFormat="0" applyAlignment="0" applyProtection="0"/>
    <xf numFmtId="245" fontId="18" fillId="0" borderId="744">
      <alignment horizontal="left" vertical="center"/>
    </xf>
    <xf numFmtId="37" fontId="94" fillId="0" borderId="691" applyAlignment="0"/>
    <xf numFmtId="3" fontId="8" fillId="2" borderId="694" applyNumberFormat="0" applyFont="0" applyFill="0" applyBorder="0" applyAlignment="0" applyProtection="0">
      <alignment horizontal="center" vertical="center" wrapText="1"/>
    </xf>
    <xf numFmtId="0" fontId="94" fillId="0" borderId="698">
      <alignment vertical="justify" wrapText="1"/>
    </xf>
    <xf numFmtId="0" fontId="233" fillId="61" borderId="692" applyNumberFormat="0" applyAlignment="0" applyProtection="0"/>
    <xf numFmtId="0" fontId="240" fillId="61" borderId="693" applyNumberFormat="0" applyAlignment="0" applyProtection="0"/>
    <xf numFmtId="0" fontId="268" fillId="87" borderId="692" applyNumberFormat="0" applyAlignment="0" applyProtection="0">
      <alignment vertical="center"/>
    </xf>
    <xf numFmtId="0" fontId="274" fillId="0" borderId="699" applyNumberFormat="0" applyFill="0" applyAlignment="0" applyProtection="0">
      <alignment vertical="center"/>
    </xf>
    <xf numFmtId="0" fontId="275" fillId="72" borderId="692" applyNumberFormat="0" applyAlignment="0" applyProtection="0">
      <alignment vertical="center"/>
    </xf>
    <xf numFmtId="0" fontId="281" fillId="87" borderId="693" applyNumberFormat="0" applyAlignment="0" applyProtection="0">
      <alignment vertical="center"/>
    </xf>
    <xf numFmtId="245" fontId="18" fillId="0" borderId="697">
      <alignment horizontal="left" vertical="center"/>
    </xf>
    <xf numFmtId="0" fontId="329" fillId="87" borderId="692" applyNumberFormat="0" applyAlignment="0" applyProtection="0"/>
    <xf numFmtId="0" fontId="348" fillId="87" borderId="693" applyNumberFormat="0" applyAlignment="0" applyProtection="0"/>
    <xf numFmtId="245" fontId="18" fillId="0" borderId="697">
      <alignment horizontal="left" vertical="center"/>
    </xf>
    <xf numFmtId="0" fontId="18" fillId="0" borderId="697">
      <alignment horizontal="left" vertical="center"/>
    </xf>
    <xf numFmtId="0" fontId="18" fillId="0" borderId="697">
      <alignment horizontal="left" vertical="center"/>
    </xf>
    <xf numFmtId="0" fontId="18" fillId="0" borderId="697">
      <alignment horizontal="left" vertical="center"/>
    </xf>
    <xf numFmtId="0" fontId="18" fillId="0" borderId="697">
      <alignment horizontal="left" vertical="center"/>
    </xf>
    <xf numFmtId="0" fontId="18" fillId="0" borderId="697">
      <alignment horizontal="left" vertical="center"/>
    </xf>
    <xf numFmtId="0" fontId="18" fillId="0" borderId="697">
      <alignment horizontal="left" vertical="center"/>
    </xf>
    <xf numFmtId="0" fontId="18" fillId="0" borderId="697">
      <alignment horizontal="left" vertical="center"/>
    </xf>
    <xf numFmtId="245" fontId="18" fillId="0" borderId="697">
      <alignment horizontal="left" vertical="center"/>
    </xf>
    <xf numFmtId="245" fontId="18" fillId="0" borderId="697">
      <alignment horizontal="left" vertical="center"/>
    </xf>
    <xf numFmtId="37" fontId="94" fillId="0" borderId="700" applyAlignment="0"/>
    <xf numFmtId="3" fontId="8" fillId="2" borderId="704" applyNumberFormat="0" applyFont="0" applyFill="0" applyBorder="0" applyAlignment="0" applyProtection="0">
      <alignment horizontal="center" vertical="center" wrapText="1"/>
    </xf>
    <xf numFmtId="0" fontId="94" fillId="0" borderId="706">
      <alignment vertical="justify" wrapText="1"/>
    </xf>
    <xf numFmtId="0" fontId="233" fillId="61" borderId="701" applyNumberFormat="0" applyAlignment="0" applyProtection="0"/>
    <xf numFmtId="0" fontId="240" fillId="61" borderId="703" applyNumberFormat="0" applyAlignment="0" applyProtection="0"/>
    <xf numFmtId="0" fontId="7" fillId="52" borderId="702" applyNumberFormat="0" applyFont="0" applyAlignment="0" applyProtection="0"/>
    <xf numFmtId="0" fontId="268" fillId="87" borderId="701" applyNumberFormat="0" applyAlignment="0" applyProtection="0">
      <alignment vertical="center"/>
    </xf>
    <xf numFmtId="0" fontId="7" fillId="88" borderId="702" applyNumberFormat="0" applyFont="0" applyAlignment="0" applyProtection="0">
      <alignment vertical="center"/>
    </xf>
    <xf numFmtId="0" fontId="274" fillId="0" borderId="707" applyNumberFormat="0" applyFill="0" applyAlignment="0" applyProtection="0">
      <alignment vertical="center"/>
    </xf>
    <xf numFmtId="0" fontId="275" fillId="72" borderId="701" applyNumberFormat="0" applyAlignment="0" applyProtection="0">
      <alignment vertical="center"/>
    </xf>
    <xf numFmtId="0" fontId="281" fillId="87" borderId="703" applyNumberFormat="0" applyAlignment="0" applyProtection="0">
      <alignment vertical="center"/>
    </xf>
    <xf numFmtId="245" fontId="18" fillId="0" borderId="705">
      <alignment horizontal="left" vertical="center"/>
    </xf>
    <xf numFmtId="0" fontId="329" fillId="87" borderId="701" applyNumberFormat="0" applyAlignment="0" applyProtection="0"/>
    <xf numFmtId="0" fontId="302" fillId="88" borderId="702" applyNumberFormat="0" applyFont="0" applyAlignment="0" applyProtection="0"/>
    <xf numFmtId="0" fontId="348" fillId="87" borderId="703" applyNumberFormat="0" applyAlignment="0" applyProtection="0"/>
    <xf numFmtId="245" fontId="18" fillId="0" borderId="705">
      <alignment horizontal="left" vertical="center"/>
    </xf>
    <xf numFmtId="0" fontId="281" fillId="87" borderId="714" applyNumberFormat="0" applyAlignment="0" applyProtection="0">
      <alignment vertical="center"/>
    </xf>
    <xf numFmtId="0" fontId="18" fillId="0" borderId="752">
      <alignment horizontal="left" vertical="center"/>
    </xf>
    <xf numFmtId="0" fontId="18" fillId="0" borderId="744">
      <alignment horizontal="left" vertical="center"/>
    </xf>
    <xf numFmtId="0" fontId="18" fillId="0" borderId="705">
      <alignment horizontal="left" vertical="center"/>
    </xf>
    <xf numFmtId="0" fontId="18" fillId="0" borderId="705">
      <alignment horizontal="left" vertical="center"/>
    </xf>
    <xf numFmtId="0" fontId="18" fillId="0" borderId="705">
      <alignment horizontal="left" vertical="center"/>
    </xf>
    <xf numFmtId="0" fontId="18" fillId="0" borderId="705">
      <alignment horizontal="left" vertical="center"/>
    </xf>
    <xf numFmtId="0" fontId="18" fillId="0" borderId="705">
      <alignment horizontal="left" vertical="center"/>
    </xf>
    <xf numFmtId="0" fontId="18" fillId="0" borderId="705">
      <alignment horizontal="left" vertical="center"/>
    </xf>
    <xf numFmtId="0" fontId="18" fillId="0" borderId="705">
      <alignment horizontal="left" vertical="center"/>
    </xf>
    <xf numFmtId="245" fontId="18" fillId="0" borderId="705">
      <alignment horizontal="left" vertical="center"/>
    </xf>
    <xf numFmtId="245" fontId="18" fillId="0" borderId="705">
      <alignment horizontal="left" vertical="center"/>
    </xf>
    <xf numFmtId="0" fontId="240" fillId="61" borderId="742" applyNumberFormat="0" applyAlignment="0" applyProtection="0"/>
    <xf numFmtId="3" fontId="8" fillId="2" borderId="708" applyNumberFormat="0" applyFont="0" applyFill="0" applyBorder="0" applyAlignment="0" applyProtection="0">
      <alignment horizontal="center" vertical="center" wrapText="1"/>
    </xf>
    <xf numFmtId="3" fontId="8" fillId="2" borderId="743" applyNumberFormat="0" applyFont="0" applyFill="0" applyBorder="0" applyAlignment="0" applyProtection="0">
      <alignment horizontal="center" vertical="center" wrapText="1"/>
    </xf>
    <xf numFmtId="0" fontId="94" fillId="0" borderId="710">
      <alignment vertical="justify" wrapText="1"/>
    </xf>
    <xf numFmtId="37" fontId="94" fillId="0" borderId="740" applyAlignment="0"/>
    <xf numFmtId="0" fontId="274" fillId="0" borderId="711" applyNumberFormat="0" applyFill="0" applyAlignment="0" applyProtection="0">
      <alignment vertical="center"/>
    </xf>
    <xf numFmtId="245" fontId="18" fillId="0" borderId="709">
      <alignment horizontal="left" vertical="center"/>
    </xf>
    <xf numFmtId="245" fontId="18" fillId="0" borderId="709">
      <alignment horizontal="left" vertical="center"/>
    </xf>
    <xf numFmtId="9" fontId="5" fillId="0" borderId="0" applyFont="0" applyFill="0" applyBorder="0" applyAlignment="0" applyProtection="0">
      <alignment vertical="center"/>
    </xf>
    <xf numFmtId="0" fontId="18" fillId="0" borderId="709">
      <alignment horizontal="left" vertical="center"/>
    </xf>
    <xf numFmtId="0" fontId="18" fillId="0" borderId="709">
      <alignment horizontal="left" vertical="center"/>
    </xf>
    <xf numFmtId="0" fontId="18" fillId="0" borderId="709">
      <alignment horizontal="left" vertical="center"/>
    </xf>
    <xf numFmtId="0" fontId="18" fillId="0" borderId="709">
      <alignment horizontal="left" vertical="center"/>
    </xf>
    <xf numFmtId="0" fontId="18" fillId="0" borderId="709">
      <alignment horizontal="left" vertical="center"/>
    </xf>
    <xf numFmtId="0" fontId="18" fillId="0" borderId="709">
      <alignment horizontal="left" vertical="center"/>
    </xf>
    <xf numFmtId="0" fontId="18" fillId="0" borderId="709">
      <alignment horizontal="left" vertical="center"/>
    </xf>
    <xf numFmtId="245" fontId="18" fillId="0" borderId="709">
      <alignment horizontal="left" vertical="center"/>
    </xf>
    <xf numFmtId="245" fontId="18" fillId="0" borderId="709">
      <alignment horizontal="left" vertical="center"/>
    </xf>
    <xf numFmtId="0" fontId="18" fillId="0" borderId="716">
      <alignment horizontal="left" vertical="center"/>
    </xf>
    <xf numFmtId="0" fontId="18" fillId="0" borderId="716">
      <alignment horizontal="left" vertical="center"/>
    </xf>
    <xf numFmtId="0" fontId="18" fillId="0" borderId="716">
      <alignment horizontal="left" vertical="center"/>
    </xf>
    <xf numFmtId="0" fontId="18" fillId="0" borderId="716">
      <alignment horizontal="left" vertical="center"/>
    </xf>
    <xf numFmtId="0" fontId="18" fillId="0" borderId="716">
      <alignment horizontal="left" vertical="center"/>
    </xf>
    <xf numFmtId="0" fontId="18" fillId="0" borderId="716">
      <alignment horizontal="left" vertical="center"/>
    </xf>
    <xf numFmtId="0" fontId="18" fillId="0" borderId="716">
      <alignment horizontal="left" vertical="center"/>
    </xf>
    <xf numFmtId="245" fontId="18" fillId="0" borderId="716">
      <alignment horizontal="left" vertical="center"/>
    </xf>
    <xf numFmtId="245" fontId="18" fillId="0" borderId="716">
      <alignment horizontal="left" vertical="center"/>
    </xf>
    <xf numFmtId="0" fontId="94" fillId="0" borderId="726">
      <alignment vertical="justify" wrapText="1"/>
    </xf>
    <xf numFmtId="0" fontId="233" fillId="61" borderId="722" applyNumberFormat="0" applyAlignment="0" applyProtection="0"/>
    <xf numFmtId="0" fontId="240" fillId="61" borderId="723" applyNumberFormat="0" applyAlignment="0" applyProtection="0"/>
    <xf numFmtId="0" fontId="268" fillId="87" borderId="722" applyNumberFormat="0" applyAlignment="0" applyProtection="0">
      <alignment vertical="center"/>
    </xf>
    <xf numFmtId="0" fontId="274" fillId="0" borderId="727" applyNumberFormat="0" applyFill="0" applyAlignment="0" applyProtection="0">
      <alignment vertical="center"/>
    </xf>
    <xf numFmtId="0" fontId="275" fillId="72" borderId="722" applyNumberFormat="0" applyAlignment="0" applyProtection="0">
      <alignment vertical="center"/>
    </xf>
    <xf numFmtId="0" fontId="281" fillId="87" borderId="723" applyNumberFormat="0" applyAlignment="0" applyProtection="0">
      <alignment vertical="center"/>
    </xf>
    <xf numFmtId="245" fontId="18" fillId="0" borderId="725">
      <alignment horizontal="left" vertical="center"/>
    </xf>
    <xf numFmtId="0" fontId="329" fillId="87" borderId="722" applyNumberFormat="0" applyAlignment="0" applyProtection="0"/>
    <xf numFmtId="0" fontId="348" fillId="87" borderId="723" applyNumberFormat="0" applyAlignment="0" applyProtection="0"/>
    <xf numFmtId="245" fontId="18" fillId="0" borderId="725">
      <alignment horizontal="left" vertical="center"/>
    </xf>
    <xf numFmtId="0" fontId="18" fillId="0" borderId="725">
      <alignment horizontal="left" vertical="center"/>
    </xf>
    <xf numFmtId="0" fontId="18" fillId="0" borderId="725">
      <alignment horizontal="left" vertical="center"/>
    </xf>
    <xf numFmtId="0" fontId="18" fillId="0" borderId="725">
      <alignment horizontal="left" vertical="center"/>
    </xf>
    <xf numFmtId="0" fontId="18" fillId="0" borderId="725">
      <alignment horizontal="left" vertical="center"/>
    </xf>
    <xf numFmtId="0" fontId="18" fillId="0" borderId="725">
      <alignment horizontal="left" vertical="center"/>
    </xf>
    <xf numFmtId="0" fontId="18" fillId="0" borderId="725">
      <alignment horizontal="left" vertical="center"/>
    </xf>
    <xf numFmtId="0" fontId="18" fillId="0" borderId="725">
      <alignment horizontal="left" vertical="center"/>
    </xf>
    <xf numFmtId="245" fontId="18" fillId="0" borderId="725">
      <alignment horizontal="left" vertical="center"/>
    </xf>
    <xf numFmtId="245" fontId="18" fillId="0" borderId="725">
      <alignment horizontal="left" vertical="center"/>
    </xf>
    <xf numFmtId="0" fontId="94" fillId="0" borderId="738">
      <alignment vertical="justify" wrapText="1"/>
    </xf>
    <xf numFmtId="0" fontId="233" fillId="61" borderId="733" applyNumberFormat="0" applyAlignment="0" applyProtection="0"/>
    <xf numFmtId="0" fontId="240" fillId="61" borderId="734" applyNumberFormat="0" applyAlignment="0" applyProtection="0"/>
    <xf numFmtId="0" fontId="268" fillId="87" borderId="733" applyNumberFormat="0" applyAlignment="0" applyProtection="0">
      <alignment vertical="center"/>
    </xf>
    <xf numFmtId="0" fontId="274" fillId="0" borderId="739" applyNumberFormat="0" applyFill="0" applyAlignment="0" applyProtection="0">
      <alignment vertical="center"/>
    </xf>
    <xf numFmtId="0" fontId="275" fillId="72" borderId="733" applyNumberFormat="0" applyAlignment="0" applyProtection="0">
      <alignment vertical="center"/>
    </xf>
    <xf numFmtId="0" fontId="281" fillId="87" borderId="734" applyNumberFormat="0" applyAlignment="0" applyProtection="0">
      <alignment vertical="center"/>
    </xf>
    <xf numFmtId="245" fontId="18" fillId="0" borderId="737">
      <alignment horizontal="left" vertical="center"/>
    </xf>
    <xf numFmtId="0" fontId="329" fillId="87" borderId="733" applyNumberFormat="0" applyAlignment="0" applyProtection="0"/>
    <xf numFmtId="0" fontId="348" fillId="87" borderId="734" applyNumberFormat="0" applyAlignment="0" applyProtection="0"/>
    <xf numFmtId="245" fontId="18" fillId="0" borderId="737">
      <alignment horizontal="left" vertical="center"/>
    </xf>
    <xf numFmtId="0" fontId="18" fillId="0" borderId="737">
      <alignment horizontal="left" vertical="center"/>
    </xf>
    <xf numFmtId="0" fontId="18" fillId="0" borderId="737">
      <alignment horizontal="left" vertical="center"/>
    </xf>
    <xf numFmtId="0" fontId="18" fillId="0" borderId="737">
      <alignment horizontal="left" vertical="center"/>
    </xf>
    <xf numFmtId="0" fontId="18" fillId="0" borderId="737">
      <alignment horizontal="left" vertical="center"/>
    </xf>
    <xf numFmtId="0" fontId="18" fillId="0" borderId="737">
      <alignment horizontal="left" vertical="center"/>
    </xf>
    <xf numFmtId="0" fontId="18" fillId="0" borderId="737">
      <alignment horizontal="left" vertical="center"/>
    </xf>
    <xf numFmtId="0" fontId="18" fillId="0" borderId="737">
      <alignment horizontal="left" vertical="center"/>
    </xf>
    <xf numFmtId="245" fontId="18" fillId="0" borderId="737">
      <alignment horizontal="left" vertical="center"/>
    </xf>
    <xf numFmtId="245" fontId="18" fillId="0" borderId="737">
      <alignment horizontal="left" vertical="center"/>
    </xf>
    <xf numFmtId="9" fontId="5" fillId="0" borderId="0" applyFont="0" applyFill="0" applyBorder="0" applyAlignment="0" applyProtection="0">
      <alignment vertical="center"/>
    </xf>
    <xf numFmtId="245" fontId="18" fillId="0" borderId="744">
      <alignment horizontal="left" vertical="center"/>
    </xf>
    <xf numFmtId="3" fontId="8" fillId="2" borderId="751" applyNumberFormat="0" applyFont="0" applyFill="0" applyBorder="0" applyAlignment="0" applyProtection="0">
      <alignment horizontal="center" vertical="center" wrapText="1"/>
    </xf>
    <xf numFmtId="0" fontId="94" fillId="0" borderId="753">
      <alignment vertical="justify" wrapText="1"/>
    </xf>
    <xf numFmtId="0" fontId="233" fillId="61" borderId="749" applyNumberFormat="0" applyAlignment="0" applyProtection="0"/>
    <xf numFmtId="0" fontId="240" fillId="61" borderId="750" applyNumberFormat="0" applyAlignment="0" applyProtection="0"/>
    <xf numFmtId="0" fontId="268" fillId="87" borderId="749" applyNumberFormat="0" applyAlignment="0" applyProtection="0">
      <alignment vertical="center"/>
    </xf>
    <xf numFmtId="0" fontId="274" fillId="0" borderId="754" applyNumberFormat="0" applyFill="0" applyAlignment="0" applyProtection="0">
      <alignment vertical="center"/>
    </xf>
    <xf numFmtId="0" fontId="275" fillId="72" borderId="749" applyNumberFormat="0" applyAlignment="0" applyProtection="0">
      <alignment vertical="center"/>
    </xf>
    <xf numFmtId="0" fontId="281" fillId="87" borderId="750" applyNumberFormat="0" applyAlignment="0" applyProtection="0">
      <alignment vertical="center"/>
    </xf>
    <xf numFmtId="245" fontId="18" fillId="0" borderId="752">
      <alignment horizontal="left" vertical="center"/>
    </xf>
    <xf numFmtId="0" fontId="329" fillId="87" borderId="749" applyNumberFormat="0" applyAlignment="0" applyProtection="0"/>
    <xf numFmtId="0" fontId="348" fillId="87" borderId="750" applyNumberFormat="0" applyAlignment="0" applyProtection="0"/>
    <xf numFmtId="245" fontId="18" fillId="0" borderId="752">
      <alignment horizontal="left" vertical="center"/>
    </xf>
    <xf numFmtId="0" fontId="18" fillId="0" borderId="752">
      <alignment horizontal="left" vertical="center"/>
    </xf>
    <xf numFmtId="0" fontId="18" fillId="0" borderId="752">
      <alignment horizontal="left" vertical="center"/>
    </xf>
    <xf numFmtId="0" fontId="18" fillId="0" borderId="752">
      <alignment horizontal="left" vertical="center"/>
    </xf>
    <xf numFmtId="0" fontId="18" fillId="0" borderId="752">
      <alignment horizontal="left" vertical="center"/>
    </xf>
    <xf numFmtId="0" fontId="18" fillId="0" borderId="752">
      <alignment horizontal="left" vertical="center"/>
    </xf>
    <xf numFmtId="0" fontId="18" fillId="0" borderId="752">
      <alignment horizontal="left" vertical="center"/>
    </xf>
    <xf numFmtId="0" fontId="18" fillId="0" borderId="752">
      <alignment horizontal="left" vertical="center"/>
    </xf>
    <xf numFmtId="245" fontId="18" fillId="0" borderId="752">
      <alignment horizontal="left" vertical="center"/>
    </xf>
    <xf numFmtId="245" fontId="18" fillId="0" borderId="752">
      <alignment horizontal="left" vertical="center"/>
    </xf>
    <xf numFmtId="0" fontId="18" fillId="0" borderId="770">
      <alignment horizontal="left" vertical="center"/>
    </xf>
    <xf numFmtId="0" fontId="18" fillId="0" borderId="770">
      <alignment horizontal="left" vertical="center"/>
    </xf>
    <xf numFmtId="0" fontId="18" fillId="0" borderId="770">
      <alignment horizontal="left" vertical="center"/>
    </xf>
    <xf numFmtId="0" fontId="18" fillId="0" borderId="770">
      <alignment horizontal="left" vertical="center"/>
    </xf>
    <xf numFmtId="0" fontId="18" fillId="0" borderId="770">
      <alignment horizontal="left" vertical="center"/>
    </xf>
    <xf numFmtId="0" fontId="18" fillId="0" borderId="770">
      <alignment horizontal="left" vertical="center"/>
    </xf>
    <xf numFmtId="0" fontId="18" fillId="0" borderId="770">
      <alignment horizontal="left" vertical="center"/>
    </xf>
    <xf numFmtId="0" fontId="233" fillId="61" borderId="781" applyNumberFormat="0" applyAlignment="0" applyProtection="0"/>
    <xf numFmtId="0" fontId="7" fillId="52" borderId="782" applyNumberFormat="0" applyFont="0" applyAlignment="0" applyProtection="0"/>
    <xf numFmtId="0" fontId="240" fillId="61" borderId="783" applyNumberFormat="0" applyAlignment="0" applyProtection="0"/>
    <xf numFmtId="0" fontId="356" fillId="87" borderId="781" applyNumberFormat="0" applyAlignment="0" applyProtection="0">
      <alignment vertical="center"/>
    </xf>
    <xf numFmtId="0" fontId="7" fillId="88" borderId="782" applyNumberFormat="0" applyFont="0" applyAlignment="0" applyProtection="0">
      <alignment vertical="center"/>
    </xf>
    <xf numFmtId="0" fontId="362" fillId="0" borderId="754" applyNumberFormat="0" applyFill="0" applyAlignment="0" applyProtection="0">
      <alignment vertical="center"/>
    </xf>
    <xf numFmtId="0" fontId="363" fillId="72" borderId="781" applyNumberFormat="0" applyAlignment="0" applyProtection="0">
      <alignment vertical="center"/>
    </xf>
    <xf numFmtId="0" fontId="368" fillId="87" borderId="783" applyNumberFormat="0" applyAlignment="0" applyProtection="0">
      <alignment vertical="center"/>
    </xf>
    <xf numFmtId="0" fontId="1" fillId="0" borderId="0">
      <alignment vertical="center"/>
    </xf>
    <xf numFmtId="0" fontId="1" fillId="14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97" fontId="15" fillId="4" borderId="784">
      <alignment horizontal="right" vertical="center"/>
      <protection locked="0"/>
    </xf>
    <xf numFmtId="1" fontId="100" fillId="0" borderId="784" applyFill="0" applyBorder="0">
      <alignment horizontal="center"/>
    </xf>
    <xf numFmtId="10" fontId="31" fillId="7" borderId="784" applyNumberFormat="0" applyBorder="0" applyAlignment="0" applyProtection="0"/>
    <xf numFmtId="0" fontId="1" fillId="0" borderId="0">
      <alignment vertical="center"/>
    </xf>
    <xf numFmtId="0" fontId="1" fillId="40" borderId="98" applyNumberFormat="0" applyFont="0" applyAlignment="0" applyProtection="0">
      <alignment vertical="center"/>
    </xf>
    <xf numFmtId="0" fontId="1" fillId="0" borderId="0">
      <alignment vertical="center"/>
    </xf>
    <xf numFmtId="216" fontId="101" fillId="0" borderId="784" applyFont="0" applyBorder="0" applyAlignment="0">
      <alignment horizontal="center" vertical="center"/>
    </xf>
    <xf numFmtId="199" fontId="8" fillId="0" borderId="784">
      <alignment horizontal="right" vertical="center" shrinkToFit="1"/>
    </xf>
    <xf numFmtId="197" fontId="41" fillId="0" borderId="784" applyFill="0" applyBorder="0" applyAlignment="0"/>
    <xf numFmtId="0" fontId="1" fillId="0" borderId="0">
      <alignment vertical="center"/>
    </xf>
    <xf numFmtId="0" fontId="41" fillId="88" borderId="782" applyNumberFormat="0" applyFont="0" applyAlignment="0" applyProtection="0">
      <alignment vertical="center"/>
    </xf>
    <xf numFmtId="0" fontId="356" fillId="87" borderId="781" applyNumberFormat="0" applyAlignment="0" applyProtection="0"/>
    <xf numFmtId="0" fontId="356" fillId="87" borderId="781" applyNumberFormat="0" applyAlignment="0" applyProtection="0"/>
    <xf numFmtId="0" fontId="268" fillId="87" borderId="781" applyNumberFormat="0" applyAlignment="0" applyProtection="0">
      <alignment vertical="center"/>
    </xf>
    <xf numFmtId="0" fontId="371" fillId="98" borderId="781" applyNumberFormat="0" applyAlignment="0" applyProtection="0">
      <alignment vertical="center"/>
    </xf>
    <xf numFmtId="0" fontId="7" fillId="88" borderId="782" applyNumberFormat="0" applyFont="0" applyAlignment="0" applyProtection="0"/>
    <xf numFmtId="0" fontId="7" fillId="88" borderId="782" applyNumberFormat="0" applyFont="0" applyAlignment="0" applyProtection="0"/>
    <xf numFmtId="0" fontId="7" fillId="88" borderId="782" applyNumberFormat="0" applyFont="0" applyAlignment="0" applyProtection="0">
      <alignment vertical="center"/>
    </xf>
    <xf numFmtId="0" fontId="41" fillId="88" borderId="782" applyNumberFormat="0" applyFont="0" applyAlignment="0" applyProtection="0">
      <alignment vertical="center"/>
    </xf>
    <xf numFmtId="0" fontId="368" fillId="98" borderId="783" applyNumberFormat="0" applyAlignment="0" applyProtection="0">
      <alignment vertical="center"/>
    </xf>
    <xf numFmtId="0" fontId="241" fillId="0" borderId="0" applyNumberFormat="0" applyFill="0" applyBorder="0" applyAlignment="0" applyProtection="0">
      <alignment vertical="center"/>
    </xf>
    <xf numFmtId="0" fontId="356" fillId="87" borderId="781" applyNumberFormat="0" applyAlignment="0" applyProtection="0"/>
    <xf numFmtId="0" fontId="356" fillId="87" borderId="781" applyNumberFormat="0" applyAlignment="0" applyProtection="0"/>
    <xf numFmtId="0" fontId="268" fillId="87" borderId="781" applyNumberFormat="0" applyAlignment="0" applyProtection="0">
      <alignment vertical="center"/>
    </xf>
    <xf numFmtId="0" fontId="7" fillId="88" borderId="782" applyNumberFormat="0" applyFont="0" applyAlignment="0" applyProtection="0"/>
    <xf numFmtId="0" fontId="7" fillId="88" borderId="782" applyNumberFormat="0" applyFont="0" applyAlignment="0" applyProtection="0"/>
    <xf numFmtId="0" fontId="7" fillId="88" borderId="782" applyNumberFormat="0" applyFont="0" applyAlignment="0" applyProtection="0">
      <alignment vertical="center"/>
    </xf>
    <xf numFmtId="0" fontId="275" fillId="72" borderId="781" applyNumberFormat="0" applyAlignment="0" applyProtection="0">
      <alignment vertical="center"/>
    </xf>
    <xf numFmtId="0" fontId="274" fillId="0" borderId="754" applyNumberFormat="0" applyFill="0" applyAlignment="0" applyProtection="0">
      <alignment vertical="center"/>
    </xf>
    <xf numFmtId="0" fontId="275" fillId="72" borderId="781" applyNumberFormat="0" applyAlignment="0" applyProtection="0">
      <alignment vertical="center"/>
    </xf>
    <xf numFmtId="0" fontId="368" fillId="87" borderId="783" applyNumberFormat="0" applyAlignment="0" applyProtection="0"/>
    <xf numFmtId="0" fontId="368" fillId="87" borderId="783" applyNumberFormat="0" applyAlignment="0" applyProtection="0"/>
    <xf numFmtId="0" fontId="281" fillId="87" borderId="783" applyNumberFormat="0" applyAlignment="0" applyProtection="0">
      <alignment vertical="center"/>
    </xf>
    <xf numFmtId="0" fontId="371" fillId="98" borderId="781" applyNumberFormat="0" applyAlignment="0" applyProtection="0">
      <alignment vertical="center"/>
    </xf>
    <xf numFmtId="0" fontId="368" fillId="98" borderId="783" applyNumberFormat="0" applyAlignment="0" applyProtection="0">
      <alignment vertical="center"/>
    </xf>
    <xf numFmtId="0" fontId="274" fillId="0" borderId="754" applyNumberFormat="0" applyFill="0" applyAlignment="0" applyProtection="0">
      <alignment vertical="center"/>
    </xf>
    <xf numFmtId="0" fontId="94" fillId="0" borderId="753">
      <alignment vertical="justify" wrapText="1"/>
    </xf>
    <xf numFmtId="0" fontId="368" fillId="87" borderId="783" applyNumberFormat="0" applyAlignment="0" applyProtection="0"/>
    <xf numFmtId="0" fontId="368" fillId="87" borderId="783" applyNumberFormat="0" applyAlignment="0" applyProtection="0"/>
    <xf numFmtId="0" fontId="281" fillId="87" borderId="783" applyNumberFormat="0" applyAlignment="0" applyProtection="0">
      <alignment vertical="center"/>
    </xf>
    <xf numFmtId="0" fontId="41" fillId="88" borderId="782" applyNumberFormat="0" applyFont="0" applyAlignment="0" applyProtection="0">
      <alignment vertical="center"/>
    </xf>
    <xf numFmtId="0" fontId="356" fillId="87" borderId="781" applyNumberFormat="0" applyAlignment="0" applyProtection="0"/>
    <xf numFmtId="0" fontId="356" fillId="87" borderId="781" applyNumberFormat="0" applyAlignment="0" applyProtection="0"/>
    <xf numFmtId="0" fontId="268" fillId="87" borderId="781" applyNumberFormat="0" applyAlignment="0" applyProtection="0">
      <alignment vertical="center"/>
    </xf>
    <xf numFmtId="0" fontId="371" fillId="98" borderId="781" applyNumberFormat="0" applyAlignment="0" applyProtection="0">
      <alignment vertical="center"/>
    </xf>
    <xf numFmtId="0" fontId="7" fillId="88" borderId="782" applyNumberFormat="0" applyFont="0" applyAlignment="0" applyProtection="0"/>
    <xf numFmtId="0" fontId="7" fillId="88" borderId="782" applyNumberFormat="0" applyFont="0" applyAlignment="0" applyProtection="0"/>
    <xf numFmtId="0" fontId="7" fillId="88" borderId="782" applyNumberFormat="0" applyFont="0" applyAlignment="0" applyProtection="0">
      <alignment vertical="center"/>
    </xf>
    <xf numFmtId="10" fontId="31" fillId="4" borderId="784" applyNumberFormat="0" applyBorder="0" applyAlignment="0" applyProtection="0"/>
    <xf numFmtId="0" fontId="41" fillId="88" borderId="782" applyNumberFormat="0" applyFont="0" applyAlignment="0" applyProtection="0">
      <alignment vertical="center"/>
    </xf>
    <xf numFmtId="0" fontId="356" fillId="87" borderId="781" applyNumberFormat="0" applyAlignment="0" applyProtection="0"/>
    <xf numFmtId="0" fontId="356" fillId="87" borderId="781" applyNumberFormat="0" applyAlignment="0" applyProtection="0"/>
    <xf numFmtId="0" fontId="268" fillId="87" borderId="781" applyNumberFormat="0" applyAlignment="0" applyProtection="0">
      <alignment vertical="center"/>
    </xf>
    <xf numFmtId="0" fontId="7" fillId="88" borderId="782" applyNumberFormat="0" applyFont="0" applyAlignment="0" applyProtection="0"/>
    <xf numFmtId="0" fontId="7" fillId="88" borderId="782" applyNumberFormat="0" applyFont="0" applyAlignment="0" applyProtection="0"/>
    <xf numFmtId="0" fontId="7" fillId="88" borderId="782" applyNumberFormat="0" applyFont="0" applyAlignment="0" applyProtection="0">
      <alignment vertical="center"/>
    </xf>
    <xf numFmtId="0" fontId="275" fillId="72" borderId="781" applyNumberFormat="0" applyAlignment="0" applyProtection="0">
      <alignment vertical="center"/>
    </xf>
    <xf numFmtId="0" fontId="275" fillId="72" borderId="781" applyNumberFormat="0" applyAlignment="0" applyProtection="0">
      <alignment vertical="center"/>
    </xf>
    <xf numFmtId="0" fontId="371" fillId="98" borderId="781" applyNumberFormat="0" applyAlignment="0" applyProtection="0">
      <alignment vertical="center"/>
    </xf>
    <xf numFmtId="0" fontId="94" fillId="0" borderId="753">
      <alignment vertical="justify" wrapText="1"/>
    </xf>
    <xf numFmtId="0" fontId="233" fillId="61" borderId="781" applyNumberFormat="0" applyAlignment="0" applyProtection="0"/>
    <xf numFmtId="0" fontId="7" fillId="52" borderId="782" applyNumberFormat="0" applyFont="0" applyAlignment="0" applyProtection="0"/>
    <xf numFmtId="0" fontId="1" fillId="0" borderId="0">
      <alignment vertical="center"/>
    </xf>
    <xf numFmtId="0" fontId="356" fillId="87" borderId="781" applyNumberFormat="0" applyAlignment="0" applyProtection="0">
      <alignment vertical="center"/>
    </xf>
    <xf numFmtId="0" fontId="7" fillId="88" borderId="782" applyNumberFormat="0" applyFont="0" applyAlignment="0" applyProtection="0">
      <alignment vertical="center"/>
    </xf>
    <xf numFmtId="0" fontId="363" fillId="72" borderId="781" applyNumberFormat="0" applyAlignment="0" applyProtection="0">
      <alignment vertical="center"/>
    </xf>
    <xf numFmtId="197" fontId="41" fillId="0" borderId="784" applyFill="0" applyBorder="0" applyAlignment="0"/>
    <xf numFmtId="197" fontId="41" fillId="0" borderId="784" applyFill="0" applyBorder="0" applyAlignment="0"/>
    <xf numFmtId="197" fontId="41" fillId="0" borderId="784" applyFill="0" applyBorder="0" applyAlignment="0"/>
    <xf numFmtId="197" fontId="41" fillId="0" borderId="784" applyFill="0" applyBorder="0" applyAlignment="0"/>
    <xf numFmtId="197" fontId="41" fillId="0" borderId="784" applyFill="0" applyBorder="0" applyAlignment="0"/>
    <xf numFmtId="0" fontId="18" fillId="0" borderId="752">
      <alignment horizontal="left" vertical="center"/>
    </xf>
    <xf numFmtId="0" fontId="18" fillId="0" borderId="752">
      <alignment horizontal="left" vertical="center"/>
    </xf>
    <xf numFmtId="10" fontId="31" fillId="4" borderId="784" applyNumberFormat="0" applyBorder="0" applyAlignment="0" applyProtection="0"/>
    <xf numFmtId="10" fontId="31" fillId="7" borderId="784" applyNumberFormat="0" applyBorder="0" applyAlignment="0" applyProtection="0"/>
    <xf numFmtId="10" fontId="31" fillId="7" borderId="784" applyNumberFormat="0" applyBorder="0" applyAlignment="0" applyProtection="0"/>
    <xf numFmtId="10" fontId="31" fillId="7" borderId="784" applyNumberFormat="0" applyBorder="0" applyAlignment="0" applyProtection="0"/>
    <xf numFmtId="10" fontId="31" fillId="7" borderId="784" applyNumberFormat="0" applyBorder="0" applyAlignment="0" applyProtection="0"/>
    <xf numFmtId="10" fontId="31" fillId="7" borderId="784" applyNumberFormat="0" applyBorder="0" applyAlignment="0" applyProtection="0"/>
    <xf numFmtId="10" fontId="31" fillId="7" borderId="784" applyNumberFormat="0" applyBorder="0" applyAlignment="0" applyProtection="0"/>
    <xf numFmtId="10" fontId="31" fillId="7" borderId="784" applyNumberFormat="0" applyBorder="0" applyAlignment="0" applyProtection="0"/>
    <xf numFmtId="199" fontId="8" fillId="0" borderId="784">
      <alignment horizontal="right" vertical="center" shrinkToFit="1"/>
    </xf>
    <xf numFmtId="199" fontId="8" fillId="0" borderId="784">
      <alignment horizontal="right" vertical="center" shrinkToFit="1"/>
    </xf>
    <xf numFmtId="199" fontId="8" fillId="0" borderId="784">
      <alignment horizontal="right" vertical="center" shrinkToFit="1"/>
    </xf>
    <xf numFmtId="199" fontId="8" fillId="0" borderId="784">
      <alignment horizontal="right" vertical="center" shrinkToFit="1"/>
    </xf>
    <xf numFmtId="199" fontId="8" fillId="0" borderId="784">
      <alignment horizontal="right" vertical="center" shrinkToFit="1"/>
    </xf>
    <xf numFmtId="1" fontId="100" fillId="0" borderId="784" applyFill="0" applyBorder="0">
      <alignment horizontal="center"/>
    </xf>
    <xf numFmtId="1" fontId="100" fillId="0" borderId="784" applyFill="0" applyBorder="0">
      <alignment horizontal="center"/>
    </xf>
    <xf numFmtId="1" fontId="100" fillId="0" borderId="784" applyFill="0" applyBorder="0">
      <alignment horizontal="center"/>
    </xf>
    <xf numFmtId="1" fontId="100" fillId="0" borderId="784" applyFill="0" applyBorder="0">
      <alignment horizontal="center"/>
    </xf>
    <xf numFmtId="1" fontId="100" fillId="0" borderId="784" applyFill="0" applyBorder="0">
      <alignment horizontal="center"/>
    </xf>
    <xf numFmtId="216" fontId="101" fillId="0" borderId="784" applyFont="0" applyBorder="0" applyAlignment="0">
      <alignment horizontal="center" vertical="center"/>
    </xf>
    <xf numFmtId="216" fontId="101" fillId="0" borderId="784" applyFont="0" applyBorder="0" applyAlignment="0">
      <alignment horizontal="center" vertical="center"/>
    </xf>
    <xf numFmtId="216" fontId="101" fillId="0" borderId="784" applyFont="0" applyBorder="0" applyAlignment="0">
      <alignment horizontal="center" vertical="center"/>
    </xf>
    <xf numFmtId="216" fontId="101" fillId="0" borderId="784" applyFont="0" applyBorder="0" applyAlignment="0">
      <alignment horizontal="center" vertical="center"/>
    </xf>
    <xf numFmtId="216" fontId="101" fillId="0" borderId="784" applyFont="0" applyBorder="0" applyAlignment="0">
      <alignment horizontal="center" vertical="center"/>
    </xf>
    <xf numFmtId="197" fontId="15" fillId="4" borderId="784">
      <alignment horizontal="right" vertical="center"/>
      <protection locked="0"/>
    </xf>
    <xf numFmtId="197" fontId="15" fillId="4" borderId="784">
      <alignment horizontal="right" vertical="center"/>
      <protection locked="0"/>
    </xf>
    <xf numFmtId="197" fontId="15" fillId="4" borderId="784">
      <alignment horizontal="right" vertical="center"/>
      <protection locked="0"/>
    </xf>
    <xf numFmtId="197" fontId="15" fillId="4" borderId="784">
      <alignment horizontal="right" vertical="center"/>
      <protection locked="0"/>
    </xf>
    <xf numFmtId="197" fontId="15" fillId="4" borderId="784">
      <alignment horizontal="right" vertical="center"/>
      <protection locked="0"/>
    </xf>
    <xf numFmtId="0" fontId="1" fillId="0" borderId="0">
      <alignment vertical="center"/>
    </xf>
    <xf numFmtId="0" fontId="1" fillId="14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40" borderId="9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0" fontId="31" fillId="4" borderId="784" applyNumberFormat="0" applyBorder="0" applyAlignment="0" applyProtection="0"/>
    <xf numFmtId="10" fontId="31" fillId="4" borderId="784" applyNumberFormat="0" applyBorder="0" applyAlignment="0" applyProtection="0"/>
    <xf numFmtId="0" fontId="1" fillId="0" borderId="0">
      <alignment vertical="center"/>
    </xf>
    <xf numFmtId="0" fontId="1" fillId="14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40" borderId="9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71" fillId="98" borderId="781" applyNumberFormat="0" applyAlignment="0" applyProtection="0">
      <alignment vertical="center"/>
    </xf>
    <xf numFmtId="0" fontId="41" fillId="88" borderId="782" applyNumberFormat="0" applyFont="0" applyAlignment="0" applyProtection="0">
      <alignment vertical="center"/>
    </xf>
    <xf numFmtId="0" fontId="356" fillId="87" borderId="781" applyNumberFormat="0" applyAlignment="0" applyProtection="0"/>
    <xf numFmtId="0" fontId="18" fillId="0" borderId="770">
      <alignment horizontal="left" vertical="center"/>
    </xf>
    <xf numFmtId="0" fontId="18" fillId="0" borderId="770">
      <alignment horizontal="left" vertical="center"/>
    </xf>
    <xf numFmtId="0" fontId="18" fillId="0" borderId="770">
      <alignment horizontal="left" vertical="center"/>
    </xf>
    <xf numFmtId="0" fontId="18" fillId="0" borderId="770">
      <alignment horizontal="left" vertical="center"/>
    </xf>
    <xf numFmtId="0" fontId="18" fillId="0" borderId="770">
      <alignment horizontal="left" vertical="center"/>
    </xf>
    <xf numFmtId="0" fontId="18" fillId="0" borderId="770">
      <alignment horizontal="left" vertical="center"/>
    </xf>
    <xf numFmtId="0" fontId="18" fillId="0" borderId="770">
      <alignment horizontal="left" vertical="center"/>
    </xf>
    <xf numFmtId="0" fontId="94" fillId="0" borderId="753">
      <alignment vertical="justify" wrapText="1"/>
    </xf>
    <xf numFmtId="0" fontId="233" fillId="61" borderId="781" applyNumberFormat="0" applyAlignment="0" applyProtection="0"/>
    <xf numFmtId="0" fontId="7" fillId="52" borderId="782" applyNumberFormat="0" applyFont="0" applyAlignment="0" applyProtection="0"/>
    <xf numFmtId="0" fontId="240" fillId="61" borderId="783" applyNumberFormat="0" applyAlignment="0" applyProtection="0"/>
    <xf numFmtId="0" fontId="1" fillId="0" borderId="0">
      <alignment vertical="center"/>
    </xf>
    <xf numFmtId="0" fontId="356" fillId="87" borderId="781" applyNumberFormat="0" applyAlignment="0" applyProtection="0">
      <alignment vertical="center"/>
    </xf>
    <xf numFmtId="0" fontId="7" fillId="88" borderId="782" applyNumberFormat="0" applyFont="0" applyAlignment="0" applyProtection="0">
      <alignment vertical="center"/>
    </xf>
    <xf numFmtId="0" fontId="362" fillId="0" borderId="754" applyNumberFormat="0" applyFill="0" applyAlignment="0" applyProtection="0">
      <alignment vertical="center"/>
    </xf>
    <xf numFmtId="0" fontId="363" fillId="72" borderId="781" applyNumberFormat="0" applyAlignment="0" applyProtection="0">
      <alignment vertical="center"/>
    </xf>
    <xf numFmtId="0" fontId="368" fillId="87" borderId="783" applyNumberFormat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0" borderId="0">
      <alignment vertical="center"/>
    </xf>
    <xf numFmtId="197" fontId="15" fillId="4" borderId="784">
      <alignment horizontal="right" vertical="center"/>
      <protection locked="0"/>
    </xf>
    <xf numFmtId="1" fontId="100" fillId="0" borderId="784" applyFill="0" applyBorder="0">
      <alignment horizontal="center"/>
    </xf>
    <xf numFmtId="10" fontId="31" fillId="7" borderId="784" applyNumberFormat="0" applyBorder="0" applyAlignment="0" applyProtection="0"/>
    <xf numFmtId="0" fontId="1" fillId="0" borderId="0">
      <alignment vertical="center"/>
    </xf>
    <xf numFmtId="0" fontId="1" fillId="40" borderId="98" applyNumberFormat="0" applyFont="0" applyAlignment="0" applyProtection="0">
      <alignment vertical="center"/>
    </xf>
    <xf numFmtId="0" fontId="1" fillId="0" borderId="0">
      <alignment vertical="center"/>
    </xf>
    <xf numFmtId="216" fontId="101" fillId="0" borderId="784" applyFont="0" applyBorder="0" applyAlignment="0">
      <alignment horizontal="center" vertical="center"/>
    </xf>
    <xf numFmtId="199" fontId="8" fillId="0" borderId="784">
      <alignment horizontal="right" vertical="center" shrinkToFit="1"/>
    </xf>
    <xf numFmtId="197" fontId="41" fillId="0" borderId="784" applyFill="0" applyBorder="0" applyAlignment="0"/>
    <xf numFmtId="0" fontId="1" fillId="0" borderId="0">
      <alignment vertical="center"/>
    </xf>
    <xf numFmtId="0" fontId="41" fillId="88" borderId="782" applyNumberFormat="0" applyFont="0" applyAlignment="0" applyProtection="0">
      <alignment vertical="center"/>
    </xf>
    <xf numFmtId="0" fontId="356" fillId="87" borderId="781" applyNumberFormat="0" applyAlignment="0" applyProtection="0"/>
    <xf numFmtId="0" fontId="356" fillId="87" borderId="781" applyNumberFormat="0" applyAlignment="0" applyProtection="0"/>
    <xf numFmtId="0" fontId="268" fillId="87" borderId="781" applyNumberFormat="0" applyAlignment="0" applyProtection="0">
      <alignment vertical="center"/>
    </xf>
    <xf numFmtId="0" fontId="371" fillId="98" borderId="781" applyNumberFormat="0" applyAlignment="0" applyProtection="0">
      <alignment vertical="center"/>
    </xf>
    <xf numFmtId="0" fontId="7" fillId="88" borderId="782" applyNumberFormat="0" applyFont="0" applyAlignment="0" applyProtection="0"/>
    <xf numFmtId="0" fontId="7" fillId="88" borderId="782" applyNumberFormat="0" applyFont="0" applyAlignment="0" applyProtection="0"/>
    <xf numFmtId="0" fontId="7" fillId="88" borderId="782" applyNumberFormat="0" applyFont="0" applyAlignment="0" applyProtection="0">
      <alignment vertical="center"/>
    </xf>
    <xf numFmtId="0" fontId="41" fillId="88" borderId="782" applyNumberFormat="0" applyFont="0" applyAlignment="0" applyProtection="0">
      <alignment vertical="center"/>
    </xf>
    <xf numFmtId="0" fontId="368" fillId="98" borderId="783" applyNumberFormat="0" applyAlignment="0" applyProtection="0">
      <alignment vertical="center"/>
    </xf>
    <xf numFmtId="0" fontId="356" fillId="87" borderId="781" applyNumberFormat="0" applyAlignment="0" applyProtection="0"/>
    <xf numFmtId="0" fontId="356" fillId="87" borderId="781" applyNumberFormat="0" applyAlignment="0" applyProtection="0"/>
    <xf numFmtId="0" fontId="268" fillId="87" borderId="781" applyNumberFormat="0" applyAlignment="0" applyProtection="0">
      <alignment vertical="center"/>
    </xf>
    <xf numFmtId="0" fontId="7" fillId="88" borderId="782" applyNumberFormat="0" applyFont="0" applyAlignment="0" applyProtection="0"/>
    <xf numFmtId="0" fontId="7" fillId="88" borderId="782" applyNumberFormat="0" applyFont="0" applyAlignment="0" applyProtection="0"/>
    <xf numFmtId="0" fontId="7" fillId="88" borderId="782" applyNumberFormat="0" applyFont="0" applyAlignment="0" applyProtection="0">
      <alignment vertical="center"/>
    </xf>
    <xf numFmtId="0" fontId="275" fillId="72" borderId="781" applyNumberFormat="0" applyAlignment="0" applyProtection="0">
      <alignment vertical="center"/>
    </xf>
    <xf numFmtId="0" fontId="274" fillId="0" borderId="754" applyNumberFormat="0" applyFill="0" applyAlignment="0" applyProtection="0">
      <alignment vertical="center"/>
    </xf>
    <xf numFmtId="0" fontId="275" fillId="72" borderId="781" applyNumberFormat="0" applyAlignment="0" applyProtection="0">
      <alignment vertical="center"/>
    </xf>
    <xf numFmtId="0" fontId="368" fillId="87" borderId="783" applyNumberFormat="0" applyAlignment="0" applyProtection="0"/>
    <xf numFmtId="0" fontId="368" fillId="87" borderId="783" applyNumberFormat="0" applyAlignment="0" applyProtection="0"/>
    <xf numFmtId="0" fontId="281" fillId="87" borderId="783" applyNumberFormat="0" applyAlignment="0" applyProtection="0">
      <alignment vertical="center"/>
    </xf>
    <xf numFmtId="0" fontId="371" fillId="98" borderId="781" applyNumberFormat="0" applyAlignment="0" applyProtection="0">
      <alignment vertical="center"/>
    </xf>
    <xf numFmtId="0" fontId="368" fillId="98" borderId="783" applyNumberFormat="0" applyAlignment="0" applyProtection="0">
      <alignment vertical="center"/>
    </xf>
    <xf numFmtId="0" fontId="274" fillId="0" borderId="754" applyNumberFormat="0" applyFill="0" applyAlignment="0" applyProtection="0">
      <alignment vertical="center"/>
    </xf>
    <xf numFmtId="0" fontId="94" fillId="0" borderId="753">
      <alignment vertical="justify" wrapText="1"/>
    </xf>
    <xf numFmtId="0" fontId="368" fillId="87" borderId="783" applyNumberFormat="0" applyAlignment="0" applyProtection="0"/>
    <xf numFmtId="0" fontId="368" fillId="87" borderId="783" applyNumberFormat="0" applyAlignment="0" applyProtection="0"/>
    <xf numFmtId="0" fontId="281" fillId="87" borderId="783" applyNumberFormat="0" applyAlignment="0" applyProtection="0">
      <alignment vertical="center"/>
    </xf>
    <xf numFmtId="0" fontId="41" fillId="88" borderId="782" applyNumberFormat="0" applyFont="0" applyAlignment="0" applyProtection="0">
      <alignment vertical="center"/>
    </xf>
    <xf numFmtId="0" fontId="356" fillId="87" borderId="781" applyNumberFormat="0" applyAlignment="0" applyProtection="0"/>
    <xf numFmtId="0" fontId="356" fillId="87" borderId="781" applyNumberFormat="0" applyAlignment="0" applyProtection="0"/>
    <xf numFmtId="0" fontId="268" fillId="87" borderId="781" applyNumberFormat="0" applyAlignment="0" applyProtection="0">
      <alignment vertical="center"/>
    </xf>
    <xf numFmtId="0" fontId="371" fillId="98" borderId="781" applyNumberFormat="0" applyAlignment="0" applyProtection="0">
      <alignment vertical="center"/>
    </xf>
    <xf numFmtId="0" fontId="7" fillId="88" borderId="782" applyNumberFormat="0" applyFont="0" applyAlignment="0" applyProtection="0"/>
    <xf numFmtId="0" fontId="7" fillId="88" borderId="782" applyNumberFormat="0" applyFont="0" applyAlignment="0" applyProtection="0"/>
    <xf numFmtId="0" fontId="7" fillId="88" borderId="782" applyNumberFormat="0" applyFont="0" applyAlignment="0" applyProtection="0">
      <alignment vertical="center"/>
    </xf>
    <xf numFmtId="10" fontId="31" fillId="4" borderId="784" applyNumberFormat="0" applyBorder="0" applyAlignment="0" applyProtection="0"/>
    <xf numFmtId="0" fontId="41" fillId="88" borderId="782" applyNumberFormat="0" applyFont="0" applyAlignment="0" applyProtection="0">
      <alignment vertical="center"/>
    </xf>
    <xf numFmtId="0" fontId="356" fillId="87" borderId="781" applyNumberFormat="0" applyAlignment="0" applyProtection="0"/>
    <xf numFmtId="0" fontId="356" fillId="87" borderId="781" applyNumberFormat="0" applyAlignment="0" applyProtection="0"/>
    <xf numFmtId="0" fontId="268" fillId="87" borderId="781" applyNumberFormat="0" applyAlignment="0" applyProtection="0">
      <alignment vertical="center"/>
    </xf>
    <xf numFmtId="0" fontId="7" fillId="88" borderId="782" applyNumberFormat="0" applyFont="0" applyAlignment="0" applyProtection="0"/>
    <xf numFmtId="0" fontId="7" fillId="88" borderId="782" applyNumberFormat="0" applyFont="0" applyAlignment="0" applyProtection="0"/>
    <xf numFmtId="0" fontId="7" fillId="88" borderId="782" applyNumberFormat="0" applyFont="0" applyAlignment="0" applyProtection="0">
      <alignment vertical="center"/>
    </xf>
    <xf numFmtId="0" fontId="275" fillId="72" borderId="781" applyNumberFormat="0" applyAlignment="0" applyProtection="0">
      <alignment vertical="center"/>
    </xf>
    <xf numFmtId="0" fontId="94" fillId="0" borderId="753">
      <alignment vertical="justify" wrapText="1"/>
    </xf>
    <xf numFmtId="0" fontId="275" fillId="72" borderId="781" applyNumberFormat="0" applyAlignment="0" applyProtection="0">
      <alignment vertical="center"/>
    </xf>
    <xf numFmtId="0" fontId="371" fillId="98" borderId="781" applyNumberFormat="0" applyAlignment="0" applyProtection="0">
      <alignment vertical="center"/>
    </xf>
    <xf numFmtId="0" fontId="94" fillId="0" borderId="753">
      <alignment vertical="justify" wrapText="1"/>
    </xf>
    <xf numFmtId="0" fontId="233" fillId="61" borderId="781" applyNumberFormat="0" applyAlignment="0" applyProtection="0"/>
    <xf numFmtId="0" fontId="7" fillId="52" borderId="782" applyNumberFormat="0" applyFont="0" applyAlignment="0" applyProtection="0"/>
    <xf numFmtId="0" fontId="1" fillId="0" borderId="0">
      <alignment vertical="center"/>
    </xf>
    <xf numFmtId="0" fontId="356" fillId="87" borderId="781" applyNumberFormat="0" applyAlignment="0" applyProtection="0">
      <alignment vertical="center"/>
    </xf>
    <xf numFmtId="0" fontId="7" fillId="88" borderId="782" applyNumberFormat="0" applyFont="0" applyAlignment="0" applyProtection="0">
      <alignment vertical="center"/>
    </xf>
    <xf numFmtId="0" fontId="363" fillId="72" borderId="781" applyNumberFormat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40" borderId="9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71" fillId="98" borderId="781" applyNumberFormat="0" applyAlignment="0" applyProtection="0">
      <alignment vertical="center"/>
    </xf>
    <xf numFmtId="0" fontId="7" fillId="88" borderId="782" applyNumberFormat="0" applyFont="0" applyAlignment="0" applyProtection="0">
      <alignment vertical="center"/>
    </xf>
    <xf numFmtId="0" fontId="41" fillId="88" borderId="782" applyNumberFormat="0" applyFont="0" applyAlignment="0" applyProtection="0">
      <alignment vertical="center"/>
    </xf>
    <xf numFmtId="0" fontId="356" fillId="87" borderId="781" applyNumberFormat="0" applyAlignment="0" applyProtection="0"/>
    <xf numFmtId="0" fontId="7" fillId="88" borderId="782" applyNumberFormat="0" applyFont="0" applyAlignment="0" applyProtection="0">
      <alignment vertical="center"/>
    </xf>
    <xf numFmtId="197" fontId="41" fillId="0" borderId="784" applyFill="0" applyBorder="0" applyAlignment="0"/>
    <xf numFmtId="197" fontId="41" fillId="0" borderId="784" applyFill="0" applyBorder="0" applyAlignment="0"/>
    <xf numFmtId="197" fontId="41" fillId="0" borderId="784" applyFill="0" applyBorder="0" applyAlignment="0"/>
    <xf numFmtId="197" fontId="41" fillId="0" borderId="784" applyFill="0" applyBorder="0" applyAlignment="0"/>
    <xf numFmtId="197" fontId="41" fillId="0" borderId="784" applyFill="0" applyBorder="0" applyAlignment="0"/>
    <xf numFmtId="10" fontId="31" fillId="4" borderId="784" applyNumberFormat="0" applyBorder="0" applyAlignment="0" applyProtection="0"/>
    <xf numFmtId="10" fontId="31" fillId="7" borderId="784" applyNumberFormat="0" applyBorder="0" applyAlignment="0" applyProtection="0"/>
    <xf numFmtId="10" fontId="31" fillId="7" borderId="784" applyNumberFormat="0" applyBorder="0" applyAlignment="0" applyProtection="0"/>
    <xf numFmtId="10" fontId="31" fillId="7" borderId="784" applyNumberFormat="0" applyBorder="0" applyAlignment="0" applyProtection="0"/>
    <xf numFmtId="10" fontId="31" fillId="7" borderId="784" applyNumberFormat="0" applyBorder="0" applyAlignment="0" applyProtection="0"/>
    <xf numFmtId="10" fontId="31" fillId="7" borderId="784" applyNumberFormat="0" applyBorder="0" applyAlignment="0" applyProtection="0"/>
    <xf numFmtId="10" fontId="31" fillId="7" borderId="784" applyNumberFormat="0" applyBorder="0" applyAlignment="0" applyProtection="0"/>
    <xf numFmtId="10" fontId="31" fillId="7" borderId="784" applyNumberFormat="0" applyBorder="0" applyAlignment="0" applyProtection="0"/>
    <xf numFmtId="199" fontId="8" fillId="0" borderId="784">
      <alignment horizontal="right" vertical="center" shrinkToFit="1"/>
    </xf>
    <xf numFmtId="199" fontId="8" fillId="0" borderId="784">
      <alignment horizontal="right" vertical="center" shrinkToFit="1"/>
    </xf>
    <xf numFmtId="199" fontId="8" fillId="0" borderId="784">
      <alignment horizontal="right" vertical="center" shrinkToFit="1"/>
    </xf>
    <xf numFmtId="199" fontId="8" fillId="0" borderId="784">
      <alignment horizontal="right" vertical="center" shrinkToFit="1"/>
    </xf>
    <xf numFmtId="199" fontId="8" fillId="0" borderId="784">
      <alignment horizontal="right" vertical="center" shrinkToFit="1"/>
    </xf>
    <xf numFmtId="1" fontId="100" fillId="0" borderId="784" applyFill="0" applyBorder="0">
      <alignment horizontal="center"/>
    </xf>
    <xf numFmtId="1" fontId="100" fillId="0" borderId="784" applyFill="0" applyBorder="0">
      <alignment horizontal="center"/>
    </xf>
    <xf numFmtId="1" fontId="100" fillId="0" borderId="784" applyFill="0" applyBorder="0">
      <alignment horizontal="center"/>
    </xf>
    <xf numFmtId="1" fontId="100" fillId="0" borderId="784" applyFill="0" applyBorder="0">
      <alignment horizontal="center"/>
    </xf>
    <xf numFmtId="1" fontId="100" fillId="0" borderId="784" applyFill="0" applyBorder="0">
      <alignment horizontal="center"/>
    </xf>
    <xf numFmtId="216" fontId="101" fillId="0" borderId="784" applyFont="0" applyBorder="0" applyAlignment="0">
      <alignment horizontal="center" vertical="center"/>
    </xf>
    <xf numFmtId="216" fontId="101" fillId="0" borderId="784" applyFont="0" applyBorder="0" applyAlignment="0">
      <alignment horizontal="center" vertical="center"/>
    </xf>
    <xf numFmtId="216" fontId="101" fillId="0" borderId="784" applyFont="0" applyBorder="0" applyAlignment="0">
      <alignment horizontal="center" vertical="center"/>
    </xf>
    <xf numFmtId="216" fontId="101" fillId="0" borderId="784" applyFont="0" applyBorder="0" applyAlignment="0">
      <alignment horizontal="center" vertical="center"/>
    </xf>
    <xf numFmtId="216" fontId="101" fillId="0" borderId="784" applyFont="0" applyBorder="0" applyAlignment="0">
      <alignment horizontal="center" vertical="center"/>
    </xf>
    <xf numFmtId="197" fontId="15" fillId="4" borderId="784">
      <alignment horizontal="right" vertical="center"/>
      <protection locked="0"/>
    </xf>
    <xf numFmtId="197" fontId="15" fillId="4" borderId="784">
      <alignment horizontal="right" vertical="center"/>
      <protection locked="0"/>
    </xf>
    <xf numFmtId="197" fontId="15" fillId="4" borderId="784">
      <alignment horizontal="right" vertical="center"/>
      <protection locked="0"/>
    </xf>
    <xf numFmtId="197" fontId="15" fillId="4" borderId="784">
      <alignment horizontal="right" vertical="center"/>
      <protection locked="0"/>
    </xf>
    <xf numFmtId="197" fontId="15" fillId="4" borderId="784">
      <alignment horizontal="right" vertical="center"/>
      <protection locked="0"/>
    </xf>
    <xf numFmtId="0" fontId="1" fillId="0" borderId="0">
      <alignment vertical="center"/>
    </xf>
    <xf numFmtId="0" fontId="1" fillId="14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40" borderId="9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0" fontId="31" fillId="4" borderId="784" applyNumberFormat="0" applyBorder="0" applyAlignment="0" applyProtection="0"/>
    <xf numFmtId="10" fontId="31" fillId="4" borderId="784" applyNumberFormat="0" applyBorder="0" applyAlignment="0" applyProtection="0"/>
    <xf numFmtId="0" fontId="1" fillId="0" borderId="0">
      <alignment vertical="center"/>
    </xf>
  </cellStyleXfs>
  <cellXfs count="1760">
    <xf numFmtId="0" fontId="0" fillId="0" borderId="0" xfId="0">
      <alignment vertical="center"/>
    </xf>
    <xf numFmtId="38" fontId="0" fillId="0" borderId="0" xfId="0" applyNumberFormat="1" applyAlignment="1"/>
    <xf numFmtId="37" fontId="31" fillId="0" borderId="0" xfId="1512" applyNumberFormat="1" applyFont="1" applyFill="1" applyBorder="1" applyAlignment="1">
      <alignment horizontal="right" vertical="center" wrapText="1"/>
    </xf>
    <xf numFmtId="37" fontId="31" fillId="0" borderId="0" xfId="1512" applyNumberFormat="1" applyFont="1" applyBorder="1" applyAlignment="1">
      <alignment horizontal="right" vertical="center" wrapText="1"/>
    </xf>
    <xf numFmtId="37" fontId="24" fillId="0" borderId="0" xfId="1512" applyNumberFormat="1" applyFont="1" applyBorder="1" applyAlignment="1">
      <alignment horizontal="right" vertical="center"/>
    </xf>
    <xf numFmtId="37" fontId="27" fillId="0" borderId="0" xfId="1512" applyNumberFormat="1" applyFont="1" applyBorder="1" applyAlignment="1">
      <alignment horizontal="right" vertical="center"/>
    </xf>
    <xf numFmtId="37" fontId="24" fillId="0" borderId="0" xfId="1512" applyNumberFormat="1" applyFont="1" applyFill="1" applyBorder="1" applyAlignment="1">
      <alignment horizontal="right" vertical="center"/>
    </xf>
    <xf numFmtId="177" fontId="13" fillId="0" borderId="0" xfId="1375" applyNumberFormat="1" applyFont="1" applyFill="1" applyBorder="1" applyAlignment="1"/>
    <xf numFmtId="182" fontId="35" fillId="0" borderId="0" xfId="1375" applyNumberFormat="1" applyFont="1" applyFill="1" applyBorder="1" applyAlignment="1"/>
    <xf numFmtId="9" fontId="35" fillId="4" borderId="21" xfId="1375" applyFont="1" applyFill="1" applyBorder="1" applyAlignment="1"/>
    <xf numFmtId="9" fontId="35" fillId="4" borderId="0" xfId="1375" applyFont="1" applyFill="1" applyBorder="1" applyAlignment="1"/>
    <xf numFmtId="185" fontId="45" fillId="4" borderId="21" xfId="1375" applyNumberFormat="1" applyFont="1" applyFill="1" applyBorder="1" applyAlignment="1"/>
    <xf numFmtId="182" fontId="31" fillId="4" borderId="0" xfId="1375" applyNumberFormat="1" applyFont="1" applyFill="1" applyBorder="1" applyAlignment="1"/>
    <xf numFmtId="182" fontId="31" fillId="0" borderId="0" xfId="1375" applyNumberFormat="1" applyFont="1" applyFill="1" applyBorder="1" applyAlignment="1"/>
    <xf numFmtId="182" fontId="31" fillId="4" borderId="0" xfId="1375" applyNumberFormat="1" applyFont="1" applyFill="1" applyAlignment="1"/>
    <xf numFmtId="185" fontId="35" fillId="4" borderId="23" xfId="1375" applyNumberFormat="1" applyFont="1" applyFill="1" applyBorder="1" applyAlignment="1">
      <alignment horizontal="left"/>
    </xf>
    <xf numFmtId="182" fontId="35" fillId="4" borderId="0" xfId="1375" applyNumberFormat="1" applyFont="1" applyFill="1" applyBorder="1" applyAlignment="1"/>
    <xf numFmtId="0" fontId="35" fillId="0" borderId="0" xfId="1375" applyNumberFormat="1" applyFont="1" applyFill="1" applyBorder="1" applyAlignment="1"/>
    <xf numFmtId="185" fontId="45" fillId="0" borderId="0" xfId="1375" applyNumberFormat="1" applyFont="1" applyFill="1" applyBorder="1" applyAlignment="1"/>
    <xf numFmtId="40" fontId="45" fillId="0" borderId="0" xfId="1375" applyNumberFormat="1" applyFont="1" applyFill="1" applyBorder="1" applyAlignment="1"/>
    <xf numFmtId="185" fontId="35" fillId="0" borderId="0" xfId="1375" applyNumberFormat="1" applyFont="1" applyFill="1" applyBorder="1" applyAlignment="1">
      <alignment horizontal="right"/>
    </xf>
    <xf numFmtId="185" fontId="35" fillId="0" borderId="0" xfId="1375" applyNumberFormat="1" applyFont="1" applyFill="1" applyBorder="1" applyAlignment="1">
      <alignment horizontal="left"/>
    </xf>
    <xf numFmtId="41" fontId="31" fillId="0" borderId="0" xfId="1512" applyFont="1" applyBorder="1" applyAlignment="1">
      <alignment vertical="center"/>
    </xf>
    <xf numFmtId="179" fontId="31" fillId="0" borderId="0" xfId="1512" applyNumberFormat="1" applyFont="1" applyBorder="1" applyAlignment="1">
      <alignment vertical="center"/>
    </xf>
    <xf numFmtId="41" fontId="35" fillId="0" borderId="0" xfId="1512" applyFont="1" applyBorder="1" applyAlignment="1">
      <alignment vertical="center"/>
    </xf>
    <xf numFmtId="0" fontId="31" fillId="0" borderId="0" xfId="1512" applyNumberFormat="1" applyFont="1" applyBorder="1" applyAlignment="1">
      <alignment vertical="center"/>
    </xf>
    <xf numFmtId="179" fontId="35" fillId="0" borderId="0" xfId="1512" applyNumberFormat="1" applyFont="1" applyBorder="1" applyAlignment="1">
      <alignment vertical="center"/>
    </xf>
    <xf numFmtId="41" fontId="31" fillId="4" borderId="0" xfId="1512" applyFont="1" applyFill="1" applyBorder="1" applyAlignment="1">
      <alignment vertical="center"/>
    </xf>
    <xf numFmtId="41" fontId="35" fillId="4" borderId="0" xfId="1512" applyFont="1" applyFill="1" applyBorder="1" applyAlignment="1">
      <alignment vertical="center"/>
    </xf>
    <xf numFmtId="182" fontId="31" fillId="4" borderId="17" xfId="1375" applyNumberFormat="1" applyFont="1" applyFill="1" applyBorder="1" applyAlignment="1"/>
    <xf numFmtId="189" fontId="44" fillId="4" borderId="0" xfId="1375" applyNumberFormat="1" applyFont="1" applyFill="1" applyAlignment="1"/>
    <xf numFmtId="182" fontId="35" fillId="4" borderId="17" xfId="1375" applyNumberFormat="1" applyFont="1" applyFill="1" applyBorder="1" applyAlignment="1"/>
    <xf numFmtId="9" fontId="35" fillId="4" borderId="21" xfId="1375" applyFont="1" applyFill="1" applyBorder="1" applyAlignment="1">
      <alignment vertical="center"/>
    </xf>
    <xf numFmtId="41" fontId="31" fillId="4" borderId="0" xfId="1512" applyFont="1" applyFill="1" applyBorder="1" applyAlignment="1">
      <alignment horizontal="right" vertical="center"/>
    </xf>
    <xf numFmtId="181" fontId="35" fillId="4" borderId="21" xfId="1375" applyNumberFormat="1" applyFont="1" applyFill="1" applyBorder="1" applyAlignment="1">
      <alignment vertical="center"/>
    </xf>
    <xf numFmtId="41" fontId="35" fillId="0" borderId="0" xfId="1512" applyFont="1" applyFill="1" applyBorder="1" applyAlignment="1">
      <alignment vertical="center"/>
    </xf>
    <xf numFmtId="41" fontId="68" fillId="0" borderId="0" xfId="1512" applyFont="1" applyBorder="1" applyAlignment="1">
      <alignment vertical="center"/>
    </xf>
    <xf numFmtId="38" fontId="29" fillId="10" borderId="18" xfId="0" applyNumberFormat="1" applyFont="1" applyFill="1" applyBorder="1" applyAlignment="1">
      <alignment horizontal="right"/>
    </xf>
    <xf numFmtId="38" fontId="11" fillId="0" borderId="0" xfId="1512" applyNumberFormat="1" applyFont="1" applyFill="1" applyBorder="1" applyAlignment="1"/>
    <xf numFmtId="41" fontId="31" fillId="0" borderId="0" xfId="1512" quotePrefix="1" applyFont="1" applyBorder="1" applyAlignment="1">
      <alignment horizontal="left"/>
    </xf>
    <xf numFmtId="41" fontId="16" fillId="0" borderId="0" xfId="1512" quotePrefix="1" applyFont="1" applyBorder="1" applyAlignment="1">
      <alignment horizontal="left"/>
    </xf>
    <xf numFmtId="38" fontId="29" fillId="10" borderId="38" xfId="0" applyNumberFormat="1" applyFont="1" applyFill="1" applyBorder="1" applyAlignment="1">
      <alignment horizontal="right"/>
    </xf>
    <xf numFmtId="38" fontId="29" fillId="10" borderId="40" xfId="0" applyNumberFormat="1" applyFont="1" applyFill="1" applyBorder="1" applyAlignment="1">
      <alignment horizontal="right"/>
    </xf>
    <xf numFmtId="9" fontId="11" fillId="4" borderId="21" xfId="1375" applyFont="1" applyFill="1" applyBorder="1" applyAlignment="1"/>
    <xf numFmtId="182" fontId="16" fillId="4" borderId="21" xfId="1375" applyNumberFormat="1" applyFont="1" applyFill="1" applyBorder="1" applyAlignment="1"/>
    <xf numFmtId="182" fontId="16" fillId="4" borderId="13" xfId="1375" applyNumberFormat="1" applyFont="1" applyFill="1" applyBorder="1" applyAlignment="1"/>
    <xf numFmtId="182" fontId="73" fillId="4" borderId="13" xfId="1375" applyNumberFormat="1" applyFont="1" applyFill="1" applyBorder="1" applyAlignment="1"/>
    <xf numFmtId="182" fontId="68" fillId="4" borderId="23" xfId="1375" applyNumberFormat="1" applyFont="1" applyFill="1" applyBorder="1" applyAlignment="1"/>
    <xf numFmtId="182" fontId="73" fillId="4" borderId="21" xfId="1375" applyNumberFormat="1" applyFont="1" applyFill="1" applyBorder="1" applyAlignment="1"/>
    <xf numFmtId="192" fontId="11" fillId="0" borderId="0" xfId="1512" applyNumberFormat="1" applyFont="1" applyBorder="1" applyAlignment="1">
      <alignment vertical="center"/>
    </xf>
    <xf numFmtId="41" fontId="16" fillId="13" borderId="21" xfId="1512" applyFont="1" applyFill="1" applyBorder="1" applyAlignment="1">
      <alignment horizontal="left" vertical="center" indent="1"/>
    </xf>
    <xf numFmtId="38" fontId="161" fillId="4" borderId="0" xfId="2087" applyNumberFormat="1" applyFont="1" applyFill="1" applyAlignment="1" applyProtection="1">
      <alignment horizontal="left" vertical="center" wrapText="1"/>
    </xf>
    <xf numFmtId="10" fontId="11" fillId="0" borderId="0" xfId="1375" applyNumberFormat="1" applyFont="1" applyFill="1" applyBorder="1" applyAlignment="1"/>
    <xf numFmtId="41" fontId="11" fillId="45" borderId="0" xfId="1520" applyNumberFormat="1" applyFont="1" applyFill="1" applyBorder="1"/>
    <xf numFmtId="186" fontId="11" fillId="45" borderId="0" xfId="1520" applyNumberFormat="1" applyFont="1" applyFill="1" applyBorder="1" applyAlignment="1">
      <alignment horizontal="center"/>
    </xf>
    <xf numFmtId="10" fontId="31" fillId="0" borderId="17" xfId="1375" applyNumberFormat="1" applyFont="1" applyBorder="1" applyAlignment="1"/>
    <xf numFmtId="0" fontId="147" fillId="46" borderId="11" xfId="2085" applyNumberFormat="1" applyFont="1" applyFill="1" applyBorder="1" applyAlignment="1">
      <alignment horizontal="center" vertical="center"/>
    </xf>
    <xf numFmtId="38" fontId="16" fillId="45" borderId="68" xfId="0" applyNumberFormat="1" applyFont="1" applyFill="1" applyBorder="1" applyAlignment="1"/>
    <xf numFmtId="38" fontId="16" fillId="45" borderId="18" xfId="0" applyNumberFormat="1" applyFont="1" applyFill="1" applyBorder="1" applyAlignment="1"/>
    <xf numFmtId="182" fontId="16" fillId="45" borderId="25" xfId="1391" applyNumberFormat="1" applyFont="1" applyFill="1" applyBorder="1"/>
    <xf numFmtId="182" fontId="16" fillId="45" borderId="18" xfId="1391" applyNumberFormat="1" applyFont="1" applyFill="1" applyBorder="1"/>
    <xf numFmtId="9" fontId="35" fillId="4" borderId="106" xfId="1376" applyFont="1" applyFill="1" applyBorder="1" applyAlignment="1">
      <alignment vertical="center"/>
    </xf>
    <xf numFmtId="190" fontId="31" fillId="0" borderId="0" xfId="1512" applyNumberFormat="1" applyFont="1" applyFill="1" applyBorder="1" applyAlignment="1">
      <alignment horizontal="right" vertical="center"/>
    </xf>
    <xf numFmtId="191" fontId="35" fillId="0" borderId="0" xfId="1512" applyNumberFormat="1" applyFont="1" applyFill="1" applyBorder="1" applyAlignment="1">
      <alignment horizontal="right" vertical="center"/>
    </xf>
    <xf numFmtId="38" fontId="161" fillId="4" borderId="0" xfId="2087" applyNumberFormat="1" applyFont="1" applyFill="1" applyAlignment="1" applyProtection="1"/>
    <xf numFmtId="38" fontId="16" fillId="13" borderId="106" xfId="0" applyNumberFormat="1" applyFont="1" applyFill="1" applyBorder="1" applyAlignment="1">
      <alignment vertical="center"/>
    </xf>
    <xf numFmtId="0" fontId="16" fillId="13" borderId="107" xfId="2086" applyFont="1" applyFill="1" applyBorder="1" applyAlignment="1">
      <alignment horizontal="right" vertical="center"/>
    </xf>
    <xf numFmtId="0" fontId="16" fillId="13" borderId="108" xfId="2086" applyFont="1" applyFill="1" applyBorder="1" applyAlignment="1">
      <alignment horizontal="right" vertical="center"/>
    </xf>
    <xf numFmtId="10" fontId="31" fillId="4" borderId="0" xfId="1375" applyNumberFormat="1" applyFont="1" applyFill="1" applyBorder="1" applyAlignment="1"/>
    <xf numFmtId="10" fontId="31" fillId="4" borderId="0" xfId="1375" applyNumberFormat="1" applyFont="1" applyFill="1" applyAlignment="1"/>
    <xf numFmtId="38" fontId="11" fillId="13" borderId="112" xfId="0" applyNumberFormat="1" applyFont="1" applyFill="1" applyBorder="1" applyAlignment="1">
      <alignment horizontal="center" vertical="center"/>
    </xf>
    <xf numFmtId="38" fontId="161" fillId="4" borderId="0" xfId="2087" applyNumberFormat="1" applyFont="1" applyFill="1" applyAlignment="1" applyProtection="1">
      <alignment vertical="center"/>
    </xf>
    <xf numFmtId="38" fontId="16" fillId="45" borderId="0" xfId="0" applyNumberFormat="1" applyFont="1" applyFill="1" applyBorder="1" applyAlignment="1"/>
    <xf numFmtId="38" fontId="11" fillId="45" borderId="0" xfId="0" applyNumberFormat="1" applyFont="1" applyFill="1" applyBorder="1" applyAlignment="1">
      <alignment horizontal="left"/>
    </xf>
    <xf numFmtId="38" fontId="16" fillId="45" borderId="0" xfId="0" applyNumberFormat="1" applyFont="1" applyFill="1" applyBorder="1" applyAlignment="1">
      <alignment horizontal="right"/>
    </xf>
    <xf numFmtId="38" fontId="11" fillId="45" borderId="0" xfId="0" applyNumberFormat="1" applyFont="1" applyFill="1" applyBorder="1" applyAlignment="1"/>
    <xf numFmtId="38" fontId="29" fillId="10" borderId="39" xfId="0" applyNumberFormat="1" applyFont="1" applyFill="1" applyBorder="1" applyAlignment="1">
      <alignment horizontal="right" wrapText="1"/>
    </xf>
    <xf numFmtId="38" fontId="29" fillId="10" borderId="18" xfId="0" applyNumberFormat="1" applyFont="1" applyFill="1" applyBorder="1" applyAlignment="1">
      <alignment horizontal="right" wrapText="1"/>
    </xf>
    <xf numFmtId="38" fontId="202" fillId="0" borderId="0" xfId="2087" applyNumberFormat="1" applyFont="1" applyFill="1" applyBorder="1" applyAlignment="1" applyProtection="1">
      <alignment horizontal="left"/>
    </xf>
    <xf numFmtId="41" fontId="16" fillId="0" borderId="0" xfId="1512" applyFont="1" applyBorder="1" applyAlignment="1">
      <alignment horizontal="left"/>
    </xf>
    <xf numFmtId="38" fontId="150" fillId="10" borderId="0" xfId="0" applyNumberFormat="1" applyFont="1" applyFill="1" applyBorder="1" applyAlignment="1">
      <alignment horizontal="left" vertical="center"/>
    </xf>
    <xf numFmtId="38" fontId="16" fillId="0" borderId="0" xfId="0" applyNumberFormat="1" applyFont="1" applyAlignment="1"/>
    <xf numFmtId="38" fontId="13" fillId="4" borderId="0" xfId="0" applyNumberFormat="1" applyFont="1" applyFill="1" applyBorder="1" applyAlignment="1"/>
    <xf numFmtId="38" fontId="20" fillId="0" borderId="0" xfId="0" applyNumberFormat="1" applyFont="1" applyAlignment="1"/>
    <xf numFmtId="0" fontId="10" fillId="13" borderId="51" xfId="0" applyNumberFormat="1" applyFont="1" applyFill="1" applyBorder="1" applyAlignment="1">
      <alignment vertical="center"/>
    </xf>
    <xf numFmtId="0" fontId="10" fillId="13" borderId="21" xfId="0" applyNumberFormat="1" applyFont="1" applyFill="1" applyBorder="1" applyAlignment="1">
      <alignment vertical="center"/>
    </xf>
    <xf numFmtId="0" fontId="11" fillId="13" borderId="21" xfId="0" applyNumberFormat="1" applyFont="1" applyFill="1" applyBorder="1" applyAlignment="1">
      <alignment horizontal="right" vertical="center"/>
    </xf>
    <xf numFmtId="0" fontId="11" fillId="13" borderId="52" xfId="0" applyNumberFormat="1" applyFont="1" applyFill="1" applyBorder="1" applyAlignment="1">
      <alignment horizontal="right" vertical="center"/>
    </xf>
    <xf numFmtId="38" fontId="151" fillId="0" borderId="0" xfId="0" applyNumberFormat="1" applyFont="1" applyAlignment="1">
      <alignment horizontal="left"/>
    </xf>
    <xf numFmtId="38" fontId="69" fillId="4" borderId="0" xfId="2085" applyFont="1" applyAlignment="1">
      <alignment horizontal="left"/>
    </xf>
    <xf numFmtId="38" fontId="152" fillId="0" borderId="0" xfId="0" applyNumberFormat="1" applyFont="1" applyAlignment="1">
      <alignment horizontal="left"/>
    </xf>
    <xf numFmtId="38" fontId="12" fillId="4" borderId="0" xfId="2085" applyFont="1"/>
    <xf numFmtId="38" fontId="13" fillId="4" borderId="0" xfId="2085" applyFont="1"/>
    <xf numFmtId="38" fontId="16" fillId="0" borderId="0" xfId="0" applyNumberFormat="1" applyFont="1" applyAlignment="1">
      <alignment horizontal="left"/>
    </xf>
    <xf numFmtId="38" fontId="16" fillId="0" borderId="0" xfId="0" applyNumberFormat="1" applyFont="1" applyAlignment="1">
      <alignment horizontal="right"/>
    </xf>
    <xf numFmtId="38" fontId="13" fillId="0" borderId="0" xfId="0" applyNumberFormat="1" applyFont="1" applyAlignment="1"/>
    <xf numFmtId="38" fontId="13" fillId="4" borderId="0" xfId="2085" applyFont="1" applyAlignment="1"/>
    <xf numFmtId="38" fontId="17" fillId="0" borderId="0" xfId="0" applyNumberFormat="1" applyFont="1" applyAlignment="1"/>
    <xf numFmtId="38" fontId="16" fillId="4" borderId="0" xfId="2085" applyFont="1" applyAlignment="1">
      <alignment horizontal="right"/>
    </xf>
    <xf numFmtId="38" fontId="16" fillId="0" borderId="0" xfId="0" quotePrefix="1" applyNumberFormat="1" applyFont="1" applyAlignment="1">
      <alignment horizontal="right"/>
    </xf>
    <xf numFmtId="0" fontId="11" fillId="4" borderId="0" xfId="0" applyNumberFormat="1" applyFont="1" applyFill="1" applyBorder="1" applyAlignment="1">
      <alignment horizontal="right" vertical="center"/>
    </xf>
    <xf numFmtId="38" fontId="13" fillId="4" borderId="0" xfId="2085" applyFont="1" applyFill="1" applyBorder="1"/>
    <xf numFmtId="38" fontId="16" fillId="4" borderId="0" xfId="2085" applyFont="1" applyAlignment="1"/>
    <xf numFmtId="0" fontId="10" fillId="4" borderId="0" xfId="0" applyNumberFormat="1" applyFont="1" applyFill="1" applyBorder="1" applyAlignment="1">
      <alignment vertical="center"/>
    </xf>
    <xf numFmtId="38" fontId="16" fillId="4" borderId="0" xfId="2085" applyFont="1" applyFill="1" applyBorder="1" applyAlignment="1">
      <alignment horizontal="right"/>
    </xf>
    <xf numFmtId="0" fontId="10" fillId="0" borderId="0" xfId="0" applyNumberFormat="1" applyFont="1" applyFill="1" applyBorder="1" applyAlignment="1">
      <alignment vertical="center"/>
    </xf>
    <xf numFmtId="0" fontId="11" fillId="0" borderId="0" xfId="0" applyNumberFormat="1" applyFont="1" applyFill="1" applyBorder="1" applyAlignment="1">
      <alignment horizontal="right" vertical="center"/>
    </xf>
    <xf numFmtId="38" fontId="8" fillId="4" borderId="0" xfId="2085" quotePrefix="1" applyFont="1" applyAlignment="1"/>
    <xf numFmtId="38" fontId="8" fillId="4" borderId="0" xfId="2085" applyFont="1" applyAlignment="1"/>
    <xf numFmtId="38" fontId="13" fillId="4" borderId="0" xfId="2085" applyFont="1" applyAlignment="1">
      <alignment horizontal="left"/>
    </xf>
    <xf numFmtId="38" fontId="8" fillId="4" borderId="0" xfId="2085" quotePrefix="1" applyFont="1" applyAlignment="1">
      <alignment wrapText="1"/>
    </xf>
    <xf numFmtId="38" fontId="16" fillId="4" borderId="0" xfId="2085" applyFont="1" applyAlignment="1">
      <alignment wrapText="1"/>
    </xf>
    <xf numFmtId="38" fontId="16" fillId="4" borderId="0" xfId="2085" applyFont="1"/>
    <xf numFmtId="38" fontId="21" fillId="0" borderId="0" xfId="0" applyNumberFormat="1" applyFont="1" applyAlignment="1">
      <alignment horizontal="right"/>
    </xf>
    <xf numFmtId="38" fontId="13" fillId="4" borderId="0" xfId="2085" applyFont="1" applyAlignment="1">
      <alignment vertical="center"/>
    </xf>
    <xf numFmtId="38" fontId="8" fillId="4" borderId="0" xfId="2085" applyFont="1" applyAlignment="1">
      <alignment vertical="center"/>
    </xf>
    <xf numFmtId="38" fontId="12" fillId="4" borderId="0" xfId="2085" applyFont="1" applyAlignment="1">
      <alignment vertical="center"/>
    </xf>
    <xf numFmtId="38" fontId="8" fillId="4" borderId="0" xfId="2085" applyFont="1" applyAlignment="1">
      <alignment vertical="center" wrapText="1"/>
    </xf>
    <xf numFmtId="38" fontId="16" fillId="4" borderId="0" xfId="2085" applyFont="1" applyAlignment="1">
      <alignment vertical="center"/>
    </xf>
    <xf numFmtId="0" fontId="148" fillId="4" borderId="22" xfId="2085" applyNumberFormat="1" applyFont="1" applyFill="1" applyBorder="1" applyAlignment="1">
      <alignment horizontal="center" vertical="center"/>
    </xf>
    <xf numFmtId="0" fontId="148" fillId="4" borderId="22" xfId="2085" applyNumberFormat="1" applyFont="1" applyFill="1" applyBorder="1" applyAlignment="1">
      <alignment horizontal="left" vertical="center"/>
    </xf>
    <xf numFmtId="0" fontId="147" fillId="4" borderId="22" xfId="2085" applyNumberFormat="1" applyFont="1" applyFill="1" applyBorder="1" applyAlignment="1">
      <alignment horizontal="center" vertical="center"/>
    </xf>
    <xf numFmtId="0" fontId="32" fillId="4" borderId="22" xfId="2085" applyNumberFormat="1" applyFont="1" applyFill="1" applyBorder="1" applyAlignment="1">
      <alignment horizontal="center" vertical="center"/>
    </xf>
    <xf numFmtId="0" fontId="32" fillId="4" borderId="22" xfId="2085" applyNumberFormat="1" applyFont="1" applyFill="1" applyBorder="1" applyAlignment="1">
      <alignment horizontal="right" vertical="center"/>
    </xf>
    <xf numFmtId="38" fontId="34" fillId="4" borderId="22" xfId="2085" applyFont="1" applyBorder="1"/>
    <xf numFmtId="38" fontId="16" fillId="4" borderId="22" xfId="2085" applyFont="1" applyBorder="1" applyAlignment="1">
      <alignment horizontal="right"/>
    </xf>
    <xf numFmtId="38" fontId="34" fillId="4" borderId="0" xfId="2085" applyFont="1"/>
    <xf numFmtId="38" fontId="13" fillId="4" borderId="17" xfId="2085" applyFont="1" applyBorder="1" applyAlignment="1">
      <alignment horizontal="left" indent="5"/>
    </xf>
    <xf numFmtId="38" fontId="13" fillId="4" borderId="0" xfId="2085" applyFont="1" applyAlignment="1">
      <alignment horizontal="left" indent="5"/>
    </xf>
    <xf numFmtId="38" fontId="11" fillId="4" borderId="0" xfId="2085" applyFont="1" applyAlignment="1">
      <alignment horizontal="right"/>
    </xf>
    <xf numFmtId="38" fontId="13" fillId="4" borderId="17" xfId="2085" applyFont="1" applyBorder="1"/>
    <xf numFmtId="38" fontId="18" fillId="0" borderId="0" xfId="0" applyNumberFormat="1" applyFont="1" applyAlignment="1">
      <alignment horizontal="left" indent="5"/>
    </xf>
    <xf numFmtId="38" fontId="146" fillId="0" borderId="0" xfId="0" applyNumberFormat="1" applyFont="1" applyAlignment="1">
      <alignment horizontal="right"/>
    </xf>
    <xf numFmtId="38" fontId="8" fillId="4" borderId="0" xfId="2087" applyNumberFormat="1" applyFont="1" applyFill="1" applyAlignment="1" applyProtection="1"/>
    <xf numFmtId="38" fontId="8" fillId="4" borderId="0" xfId="2085" applyFont="1" applyAlignment="1">
      <alignment vertical="top"/>
    </xf>
    <xf numFmtId="38" fontId="17" fillId="0" borderId="0" xfId="0" applyNumberFormat="1" applyFont="1" applyAlignment="1">
      <alignment horizontal="left" indent="5"/>
    </xf>
    <xf numFmtId="38" fontId="8" fillId="0" borderId="0" xfId="0" applyNumberFormat="1" applyFont="1" applyAlignment="1"/>
    <xf numFmtId="38" fontId="12" fillId="4" borderId="17" xfId="2085" applyFont="1" applyBorder="1"/>
    <xf numFmtId="38" fontId="8" fillId="4" borderId="0" xfId="2087" applyNumberFormat="1" applyFont="1" applyFill="1" applyAlignment="1" applyProtection="1">
      <alignment vertical="center"/>
    </xf>
    <xf numFmtId="38" fontId="12" fillId="4" borderId="0" xfId="2085" applyFont="1" applyFill="1" applyBorder="1" applyAlignment="1"/>
    <xf numFmtId="38" fontId="149" fillId="0" borderId="0" xfId="0" applyNumberFormat="1" applyFont="1" applyAlignment="1">
      <alignment horizontal="left" indent="5"/>
    </xf>
    <xf numFmtId="38" fontId="12" fillId="4" borderId="0" xfId="2085" applyFont="1" applyAlignment="1"/>
    <xf numFmtId="38" fontId="8" fillId="4" borderId="0" xfId="2087" applyNumberFormat="1" applyFont="1" applyFill="1" applyAlignment="1" applyProtection="1">
      <alignment horizontal="left" vertical="center" wrapText="1"/>
    </xf>
    <xf numFmtId="38" fontId="10" fillId="0" borderId="0" xfId="0" applyNumberFormat="1" applyFont="1" applyAlignment="1">
      <alignment horizontal="left"/>
    </xf>
    <xf numFmtId="38" fontId="8" fillId="0" borderId="0" xfId="0" quotePrefix="1" applyNumberFormat="1" applyFont="1" applyAlignment="1"/>
    <xf numFmtId="38" fontId="16" fillId="4" borderId="0" xfId="2085" quotePrefix="1" applyFont="1" applyAlignment="1">
      <alignment horizontal="right"/>
    </xf>
    <xf numFmtId="38" fontId="26" fillId="4" borderId="0" xfId="2085" applyFont="1" applyAlignment="1">
      <alignment wrapText="1"/>
    </xf>
    <xf numFmtId="38" fontId="16" fillId="4" borderId="0" xfId="2085" quotePrefix="1" applyFont="1" applyAlignment="1">
      <alignment horizontal="right" wrapText="1"/>
    </xf>
    <xf numFmtId="38" fontId="18" fillId="4" borderId="0" xfId="2085" applyFont="1"/>
    <xf numFmtId="38" fontId="16" fillId="0" borderId="0" xfId="0" applyNumberFormat="1" applyFont="1" applyAlignment="1">
      <alignment vertical="center"/>
    </xf>
    <xf numFmtId="38" fontId="8" fillId="4" borderId="0" xfId="2085" applyFont="1" applyAlignment="1">
      <alignment wrapText="1"/>
    </xf>
    <xf numFmtId="38" fontId="13" fillId="4" borderId="0" xfId="2085" applyFont="1" applyFill="1" applyBorder="1" applyAlignment="1"/>
    <xf numFmtId="38" fontId="16" fillId="4" borderId="0" xfId="2085" applyFont="1" applyFill="1" applyBorder="1" applyAlignment="1"/>
    <xf numFmtId="38" fontId="16" fillId="4" borderId="0" xfId="2085" quotePrefix="1" applyFont="1" applyFill="1" applyBorder="1" applyAlignment="1">
      <alignment horizontal="right"/>
    </xf>
    <xf numFmtId="0" fontId="11" fillId="4" borderId="0" xfId="0" applyNumberFormat="1" applyFont="1" applyFill="1" applyBorder="1" applyAlignment="1">
      <alignment vertical="center"/>
    </xf>
    <xf numFmtId="38" fontId="12" fillId="4" borderId="0" xfId="2085" applyFont="1" applyAlignment="1">
      <alignment horizontal="left"/>
    </xf>
    <xf numFmtId="38" fontId="12" fillId="0" borderId="0" xfId="0" applyNumberFormat="1" applyFont="1" applyAlignment="1"/>
    <xf numFmtId="38" fontId="8" fillId="4" borderId="0" xfId="2085" applyFont="1" applyAlignment="1">
      <alignment horizontal="left" vertical="center" wrapText="1"/>
    </xf>
    <xf numFmtId="38" fontId="10" fillId="4" borderId="0" xfId="2085" applyFont="1" applyAlignment="1"/>
    <xf numFmtId="38" fontId="13" fillId="4" borderId="0" xfId="2085" applyFont="1" applyBorder="1" applyAlignment="1">
      <alignment horizontal="left" indent="5"/>
    </xf>
    <xf numFmtId="38" fontId="16" fillId="0" borderId="0" xfId="0" applyNumberFormat="1" applyFont="1" applyFill="1" applyBorder="1" applyAlignment="1">
      <alignment horizontal="left" vertical="center"/>
    </xf>
    <xf numFmtId="38" fontId="144" fillId="0" borderId="0" xfId="2087" applyNumberFormat="1" applyFont="1" applyFill="1" applyBorder="1" applyAlignment="1" applyProtection="1">
      <alignment horizontal="left"/>
    </xf>
    <xf numFmtId="0" fontId="23" fillId="0" borderId="16" xfId="2087" applyNumberFormat="1" applyFont="1" applyFill="1" applyBorder="1" applyAlignment="1" applyProtection="1">
      <alignment horizontal="left" vertical="center"/>
    </xf>
    <xf numFmtId="38" fontId="20" fillId="0" borderId="0" xfId="0" applyNumberFormat="1" applyFont="1" applyBorder="1" applyAlignment="1">
      <alignment horizontal="left" vertical="center"/>
    </xf>
    <xf numFmtId="38" fontId="13" fillId="0" borderId="0" xfId="0" applyNumberFormat="1" applyFont="1" applyFill="1" applyBorder="1" applyAlignment="1"/>
    <xf numFmtId="38" fontId="16" fillId="0" borderId="0" xfId="0" applyNumberFormat="1" applyFont="1" applyAlignment="1">
      <alignment horizontal="left" vertical="center"/>
    </xf>
    <xf numFmtId="38" fontId="31" fillId="0" borderId="0" xfId="0" applyNumberFormat="1" applyFont="1" applyBorder="1" applyAlignment="1">
      <alignment horizontal="left" vertical="center"/>
    </xf>
    <xf numFmtId="38" fontId="22" fillId="0" borderId="16" xfId="0" applyNumberFormat="1" applyFont="1" applyFill="1" applyBorder="1" applyAlignment="1"/>
    <xf numFmtId="38" fontId="22" fillId="0" borderId="0" xfId="0" applyNumberFormat="1" applyFont="1" applyFill="1" applyBorder="1" applyAlignment="1"/>
    <xf numFmtId="38" fontId="24" fillId="0" borderId="0" xfId="0" applyNumberFormat="1" applyFont="1" applyFill="1" applyBorder="1" applyAlignment="1"/>
    <xf numFmtId="38" fontId="22" fillId="0" borderId="17" xfId="0" applyNumberFormat="1" applyFont="1" applyFill="1" applyBorder="1" applyAlignment="1"/>
    <xf numFmtId="38" fontId="31" fillId="0" borderId="0" xfId="0" applyNumberFormat="1" applyFont="1" applyBorder="1" applyAlignment="1">
      <alignment horizontal="right" vertical="center"/>
    </xf>
    <xf numFmtId="38" fontId="8" fillId="4" borderId="0" xfId="0" applyNumberFormat="1" applyFont="1" applyFill="1" applyBorder="1" applyAlignment="1"/>
    <xf numFmtId="38" fontId="8" fillId="0" borderId="0" xfId="0" applyNumberFormat="1" applyFont="1" applyFill="1" applyBorder="1" applyAlignment="1"/>
    <xf numFmtId="38" fontId="31" fillId="0" borderId="0" xfId="0" applyNumberFormat="1" applyFont="1" applyFill="1" applyBorder="1" applyAlignment="1">
      <alignment horizontal="right" vertical="center"/>
    </xf>
    <xf numFmtId="37" fontId="11" fillId="0" borderId="0" xfId="0" applyNumberFormat="1" applyFont="1" applyFill="1" applyBorder="1" applyAlignment="1">
      <alignment horizontal="right" vertical="center" wrapText="1"/>
    </xf>
    <xf numFmtId="37" fontId="31" fillId="0" borderId="13" xfId="0" applyNumberFormat="1" applyFont="1" applyFill="1" applyBorder="1" applyAlignment="1">
      <alignment horizontal="left" vertical="center" wrapText="1"/>
    </xf>
    <xf numFmtId="38" fontId="16" fillId="0" borderId="13" xfId="0" applyNumberFormat="1" applyFont="1" applyFill="1" applyBorder="1" applyAlignment="1">
      <alignment vertical="center" wrapText="1"/>
    </xf>
    <xf numFmtId="38" fontId="74" fillId="0" borderId="71" xfId="2087" applyNumberFormat="1" applyFont="1" applyFill="1" applyBorder="1" applyAlignment="1" applyProtection="1">
      <alignment horizontal="center" vertical="center"/>
    </xf>
    <xf numFmtId="41" fontId="31" fillId="0" borderId="13" xfId="0" applyNumberFormat="1" applyFont="1" applyFill="1" applyBorder="1" applyAlignment="1">
      <alignment horizontal="right" vertical="center"/>
    </xf>
    <xf numFmtId="37" fontId="8" fillId="0" borderId="0" xfId="0" applyNumberFormat="1" applyFont="1" applyFill="1" applyBorder="1" applyAlignment="1">
      <alignment horizontal="right"/>
    </xf>
    <xf numFmtId="38" fontId="16" fillId="0" borderId="0" xfId="0" applyNumberFormat="1" applyFont="1" applyFill="1" applyBorder="1" applyAlignment="1">
      <alignment vertical="center" wrapText="1"/>
    </xf>
    <xf numFmtId="38" fontId="16" fillId="0" borderId="0" xfId="0" applyNumberFormat="1" applyFont="1" applyBorder="1" applyAlignment="1">
      <alignment horizontal="right"/>
    </xf>
    <xf numFmtId="0" fontId="31" fillId="0" borderId="0" xfId="0" applyNumberFormat="1" applyFont="1" applyFill="1" applyBorder="1" applyAlignment="1"/>
    <xf numFmtId="38" fontId="16" fillId="13" borderId="21" xfId="0" applyNumberFormat="1" applyFont="1" applyFill="1" applyBorder="1" applyAlignment="1">
      <alignment horizontal="left" vertical="center"/>
    </xf>
    <xf numFmtId="38" fontId="11" fillId="13" borderId="21" xfId="0" applyNumberFormat="1" applyFont="1" applyFill="1" applyBorder="1" applyAlignment="1">
      <alignment vertical="center"/>
    </xf>
    <xf numFmtId="38" fontId="16" fillId="13" borderId="13" xfId="0" applyNumberFormat="1" applyFont="1" applyFill="1" applyBorder="1" applyAlignment="1">
      <alignment vertical="center" wrapText="1"/>
    </xf>
    <xf numFmtId="38" fontId="16" fillId="13" borderId="13" xfId="0" applyNumberFormat="1" applyFont="1" applyFill="1" applyBorder="1" applyAlignment="1">
      <alignment horizontal="left" vertical="center"/>
    </xf>
    <xf numFmtId="38" fontId="16" fillId="13" borderId="0" xfId="0" applyNumberFormat="1" applyFont="1" applyFill="1" applyBorder="1" applyAlignment="1">
      <alignment vertical="center" wrapText="1"/>
    </xf>
    <xf numFmtId="38" fontId="16" fillId="13" borderId="13" xfId="0" applyNumberFormat="1" applyFont="1" applyFill="1" applyBorder="1" applyAlignment="1">
      <alignment horizontal="left" vertical="center" wrapText="1"/>
    </xf>
    <xf numFmtId="38" fontId="16" fillId="13" borderId="18" xfId="0" applyNumberFormat="1" applyFont="1" applyFill="1" applyBorder="1" applyAlignment="1">
      <alignment vertical="center" wrapText="1"/>
    </xf>
    <xf numFmtId="38" fontId="11" fillId="13" borderId="21" xfId="0" applyNumberFormat="1" applyFont="1" applyFill="1" applyBorder="1" applyAlignment="1">
      <alignment vertical="center" wrapText="1"/>
    </xf>
    <xf numFmtId="38" fontId="26" fillId="4" borderId="0" xfId="2087" applyNumberFormat="1" applyFont="1" applyFill="1" applyBorder="1" applyAlignment="1" applyProtection="1">
      <alignment horizontal="right"/>
    </xf>
    <xf numFmtId="38" fontId="27" fillId="0" borderId="0" xfId="0" applyNumberFormat="1" applyFont="1" applyBorder="1" applyAlignment="1">
      <alignment horizontal="left" vertical="center"/>
    </xf>
    <xf numFmtId="38" fontId="28" fillId="0" borderId="0" xfId="0" applyNumberFormat="1" applyFont="1" applyBorder="1" applyAlignment="1">
      <alignment horizontal="center" vertical="center"/>
    </xf>
    <xf numFmtId="178" fontId="30" fillId="10" borderId="0" xfId="0" applyNumberFormat="1" applyFont="1" applyFill="1" applyBorder="1" applyAlignment="1">
      <alignment horizontal="right" vertical="center"/>
    </xf>
    <xf numFmtId="38" fontId="22" fillId="0" borderId="18" xfId="0" applyNumberFormat="1" applyFont="1" applyFill="1" applyBorder="1" applyAlignment="1"/>
    <xf numFmtId="38" fontId="33" fillId="4" borderId="0" xfId="0" applyNumberFormat="1" applyFont="1" applyFill="1" applyBorder="1" applyAlignment="1">
      <alignment horizontal="center"/>
    </xf>
    <xf numFmtId="38" fontId="34" fillId="4" borderId="0" xfId="0" applyNumberFormat="1" applyFont="1" applyFill="1" applyBorder="1" applyAlignment="1"/>
    <xf numFmtId="38" fontId="22" fillId="0" borderId="13" xfId="0" applyNumberFormat="1" applyFont="1" applyFill="1" applyBorder="1" applyAlignment="1"/>
    <xf numFmtId="38" fontId="34" fillId="0" borderId="0" xfId="0" applyNumberFormat="1" applyFont="1" applyFill="1" applyBorder="1" applyAlignment="1"/>
    <xf numFmtId="38" fontId="8" fillId="0" borderId="17" xfId="0" applyNumberFormat="1" applyFont="1" applyFill="1" applyBorder="1" applyAlignment="1"/>
    <xf numFmtId="37" fontId="31" fillId="4" borderId="21" xfId="0" applyNumberFormat="1" applyFont="1" applyFill="1" applyBorder="1" applyAlignment="1">
      <alignment vertical="center"/>
    </xf>
    <xf numFmtId="37" fontId="31" fillId="4" borderId="18" xfId="0" applyNumberFormat="1" applyFont="1" applyFill="1" applyBorder="1" applyAlignment="1">
      <alignment vertical="center"/>
    </xf>
    <xf numFmtId="38" fontId="8" fillId="0" borderId="17" xfId="0" applyNumberFormat="1" applyFont="1" applyFill="1" applyBorder="1" applyAlignment="1">
      <alignment vertical="top"/>
    </xf>
    <xf numFmtId="38" fontId="8" fillId="0" borderId="0" xfId="0" applyNumberFormat="1" applyFont="1" applyFill="1" applyBorder="1" applyAlignment="1">
      <alignment vertical="top"/>
    </xf>
    <xf numFmtId="37" fontId="31" fillId="0" borderId="0" xfId="0" applyNumberFormat="1" applyFont="1" applyBorder="1" applyAlignment="1">
      <alignment horizontal="left" vertical="center" wrapText="1"/>
    </xf>
    <xf numFmtId="38" fontId="8" fillId="4" borderId="0" xfId="0" applyNumberFormat="1" applyFont="1" applyFill="1" applyBorder="1" applyAlignment="1">
      <alignment vertical="top"/>
    </xf>
    <xf numFmtId="37" fontId="27" fillId="0" borderId="0" xfId="0" applyNumberFormat="1" applyFont="1" applyFill="1" applyBorder="1" applyAlignment="1">
      <alignment horizontal="right"/>
    </xf>
    <xf numFmtId="38" fontId="8" fillId="0" borderId="0" xfId="0" applyNumberFormat="1" applyFont="1" applyFill="1" applyBorder="1" applyAlignment="1">
      <alignment vertical="center"/>
    </xf>
    <xf numFmtId="37" fontId="31" fillId="0" borderId="0" xfId="0" applyNumberFormat="1" applyFont="1" applyBorder="1" applyAlignment="1">
      <alignment horizontal="right" vertical="center" wrapText="1"/>
    </xf>
    <xf numFmtId="37" fontId="27" fillId="0" borderId="0" xfId="0" applyNumberFormat="1" applyFont="1" applyFill="1" applyBorder="1" applyAlignment="1">
      <alignment horizontal="right" vertical="center"/>
    </xf>
    <xf numFmtId="37" fontId="27" fillId="0" borderId="0" xfId="0" applyNumberFormat="1" applyFont="1" applyBorder="1" applyAlignment="1">
      <alignment horizontal="right"/>
    </xf>
    <xf numFmtId="38" fontId="22" fillId="11" borderId="0" xfId="0" applyNumberFormat="1" applyFont="1" applyFill="1" applyBorder="1" applyAlignment="1"/>
    <xf numFmtId="37" fontId="31" fillId="0" borderId="0" xfId="0" applyNumberFormat="1" applyFont="1" applyBorder="1" applyAlignment="1">
      <alignment horizontal="left" vertical="top" wrapText="1"/>
    </xf>
    <xf numFmtId="37" fontId="35" fillId="0" borderId="8" xfId="0" applyNumberFormat="1" applyFont="1" applyBorder="1" applyAlignment="1">
      <alignment vertical="center" wrapText="1"/>
    </xf>
    <xf numFmtId="37" fontId="31" fillId="4" borderId="0" xfId="0" applyNumberFormat="1" applyFont="1" applyFill="1" applyBorder="1" applyAlignment="1">
      <alignment vertical="center"/>
    </xf>
    <xf numFmtId="38" fontId="22" fillId="4" borderId="0" xfId="0" applyNumberFormat="1" applyFont="1" applyFill="1" applyBorder="1" applyAlignment="1"/>
    <xf numFmtId="0" fontId="27" fillId="0" borderId="0" xfId="0" applyNumberFormat="1" applyFont="1" applyBorder="1" applyAlignment="1">
      <alignment horizontal="left" vertical="center"/>
    </xf>
    <xf numFmtId="0" fontId="37" fillId="0" borderId="0" xfId="0" applyNumberFormat="1" applyFont="1" applyBorder="1" applyAlignment="1">
      <alignment horizontal="left" vertical="center"/>
    </xf>
    <xf numFmtId="38" fontId="36" fillId="0" borderId="0" xfId="0" applyNumberFormat="1" applyFont="1" applyBorder="1" applyAlignment="1">
      <alignment horizontal="left" vertical="center" wrapText="1"/>
    </xf>
    <xf numFmtId="38" fontId="36" fillId="0" borderId="0" xfId="0" applyNumberFormat="1" applyFont="1" applyBorder="1" applyAlignment="1">
      <alignment vertical="center" wrapText="1"/>
    </xf>
    <xf numFmtId="38" fontId="38" fillId="0" borderId="0" xfId="0" applyNumberFormat="1" applyFont="1" applyBorder="1" applyAlignment="1">
      <alignment horizontal="left" vertical="center"/>
    </xf>
    <xf numFmtId="38" fontId="14" fillId="0" borderId="0" xfId="2087" applyNumberFormat="1" applyFont="1" applyFill="1" applyBorder="1" applyAlignment="1" applyProtection="1">
      <alignment horizontal="left"/>
    </xf>
    <xf numFmtId="38" fontId="37" fillId="0" borderId="0" xfId="0" applyNumberFormat="1" applyFont="1" applyBorder="1" applyAlignment="1">
      <alignment horizontal="left" vertical="center"/>
    </xf>
    <xf numFmtId="38" fontId="16" fillId="0" borderId="21" xfId="0" applyNumberFormat="1" applyFont="1" applyFill="1" applyBorder="1" applyAlignment="1">
      <alignment horizontal="left" vertical="center"/>
    </xf>
    <xf numFmtId="38" fontId="11" fillId="0" borderId="21" xfId="0" applyNumberFormat="1" applyFont="1" applyFill="1" applyBorder="1" applyAlignment="1">
      <alignment horizontal="right" vertical="center" wrapText="1"/>
    </xf>
    <xf numFmtId="38" fontId="11" fillId="0" borderId="13" xfId="0" applyNumberFormat="1" applyFont="1" applyFill="1" applyBorder="1" applyAlignment="1">
      <alignment horizontal="right" vertical="center" wrapText="1"/>
    </xf>
    <xf numFmtId="38" fontId="11" fillId="0" borderId="13" xfId="0" applyNumberFormat="1" applyFont="1" applyFill="1" applyBorder="1" applyAlignment="1">
      <alignment vertical="center" wrapText="1"/>
    </xf>
    <xf numFmtId="38" fontId="11" fillId="0" borderId="0" xfId="0" applyNumberFormat="1" applyFont="1" applyFill="1" applyBorder="1" applyAlignment="1">
      <alignment vertical="center" wrapText="1"/>
    </xf>
    <xf numFmtId="38" fontId="16" fillId="0" borderId="0" xfId="0" applyNumberFormat="1" applyFont="1" applyFill="1" applyBorder="1" applyAlignment="1">
      <alignment horizontal="right"/>
    </xf>
    <xf numFmtId="38" fontId="16" fillId="0" borderId="0" xfId="0" applyNumberFormat="1" applyFont="1" applyFill="1" applyBorder="1" applyAlignment="1"/>
    <xf numFmtId="0" fontId="23" fillId="0" borderId="16" xfId="2087" applyNumberFormat="1" applyFont="1" applyFill="1" applyBorder="1" applyAlignment="1" applyProtection="1">
      <alignment horizontal="left" vertical="center"/>
    </xf>
    <xf numFmtId="38" fontId="20" fillId="0" borderId="0" xfId="0" applyNumberFormat="1" applyFont="1" applyBorder="1" applyAlignment="1">
      <alignment horizontal="left" vertical="center"/>
    </xf>
    <xf numFmtId="38" fontId="13" fillId="0" borderId="0" xfId="0" applyNumberFormat="1" applyFont="1" applyFill="1" applyBorder="1" applyAlignment="1"/>
    <xf numFmtId="38" fontId="22" fillId="0" borderId="16" xfId="0" applyNumberFormat="1" applyFont="1" applyFill="1" applyBorder="1" applyAlignment="1"/>
    <xf numFmtId="38" fontId="22" fillId="0" borderId="0" xfId="0" applyNumberFormat="1" applyFont="1" applyFill="1" applyBorder="1" applyAlignment="1"/>
    <xf numFmtId="38" fontId="24" fillId="0" borderId="0" xfId="0" applyNumberFormat="1" applyFont="1" applyFill="1" applyBorder="1" applyAlignment="1"/>
    <xf numFmtId="38" fontId="22" fillId="0" borderId="17" xfId="0" applyNumberFormat="1" applyFont="1" applyFill="1" applyBorder="1" applyAlignment="1"/>
    <xf numFmtId="38" fontId="31" fillId="0" borderId="0" xfId="0" applyNumberFormat="1" applyFont="1" applyBorder="1" applyAlignment="1">
      <alignment horizontal="right" vertical="center"/>
    </xf>
    <xf numFmtId="38" fontId="8" fillId="0" borderId="0" xfId="0" applyNumberFormat="1" applyFont="1" applyFill="1" applyBorder="1" applyAlignment="1"/>
    <xf numFmtId="38" fontId="31" fillId="0" borderId="0" xfId="0" applyNumberFormat="1" applyFont="1" applyFill="1" applyBorder="1" applyAlignment="1">
      <alignment horizontal="right" vertical="center"/>
    </xf>
    <xf numFmtId="38" fontId="16" fillId="0" borderId="0" xfId="0" applyNumberFormat="1" applyFont="1" applyBorder="1" applyAlignment="1">
      <alignment horizontal="right"/>
    </xf>
    <xf numFmtId="38" fontId="11" fillId="13" borderId="21" xfId="0" applyNumberFormat="1" applyFont="1" applyFill="1" applyBorder="1" applyAlignment="1">
      <alignment vertical="center"/>
    </xf>
    <xf numFmtId="38" fontId="30" fillId="0" borderId="0" xfId="0" applyNumberFormat="1" applyFont="1" applyFill="1" applyBorder="1" applyAlignment="1"/>
    <xf numFmtId="38" fontId="31" fillId="0" borderId="0" xfId="0" applyNumberFormat="1" applyFont="1" applyFill="1" applyBorder="1" applyAlignment="1"/>
    <xf numFmtId="38" fontId="31" fillId="0" borderId="0" xfId="0" applyNumberFormat="1" applyFont="1" applyAlignment="1">
      <alignment horizontal="left" vertical="center"/>
    </xf>
    <xf numFmtId="38" fontId="11" fillId="0" borderId="0" xfId="0" applyNumberFormat="1" applyFont="1" applyFill="1" applyBorder="1" applyAlignment="1">
      <alignment vertical="center"/>
    </xf>
    <xf numFmtId="38" fontId="32" fillId="0" borderId="0" xfId="0" applyNumberFormat="1" applyFont="1" applyFill="1" applyBorder="1" applyAlignment="1">
      <alignment horizontal="center" vertical="center"/>
    </xf>
    <xf numFmtId="38" fontId="16" fillId="13" borderId="21" xfId="0" applyNumberFormat="1" applyFont="1" applyFill="1" applyBorder="1" applyAlignment="1">
      <alignment horizontal="left" vertical="center" indent="1"/>
    </xf>
    <xf numFmtId="38" fontId="31" fillId="0" borderId="0" xfId="0" applyNumberFormat="1" applyFont="1" applyFill="1" applyBorder="1" applyAlignment="1">
      <alignment vertical="center"/>
    </xf>
    <xf numFmtId="38" fontId="74" fillId="0" borderId="11" xfId="2087" applyNumberFormat="1" applyFont="1" applyFill="1" applyBorder="1" applyAlignment="1" applyProtection="1">
      <alignment horizontal="center" vertical="center"/>
    </xf>
    <xf numFmtId="38" fontId="16" fillId="13" borderId="21" xfId="0" applyNumberFormat="1" applyFont="1" applyFill="1" applyBorder="1" applyAlignment="1"/>
    <xf numFmtId="38" fontId="11" fillId="13" borderId="21" xfId="0" applyNumberFormat="1" applyFont="1" applyFill="1" applyBorder="1" applyAlignment="1">
      <alignment horizontal="left" vertical="center"/>
    </xf>
    <xf numFmtId="38" fontId="16" fillId="13" borderId="21" xfId="0" applyNumberFormat="1" applyFont="1" applyFill="1" applyBorder="1" applyAlignment="1">
      <alignment horizontal="left"/>
    </xf>
    <xf numFmtId="38" fontId="16" fillId="13" borderId="21" xfId="0" applyNumberFormat="1" applyFont="1" applyFill="1" applyBorder="1" applyAlignment="1">
      <alignment horizontal="left" indent="1"/>
    </xf>
    <xf numFmtId="38" fontId="11" fillId="13" borderId="21" xfId="0" applyNumberFormat="1" applyFont="1" applyFill="1" applyBorder="1" applyAlignment="1">
      <alignment horizontal="left" vertical="center" indent="1"/>
    </xf>
    <xf numFmtId="177" fontId="22" fillId="0" borderId="0" xfId="0" applyNumberFormat="1" applyFont="1" applyFill="1" applyBorder="1" applyAlignment="1"/>
    <xf numFmtId="38" fontId="22" fillId="4" borderId="16" xfId="0" applyNumberFormat="1" applyFont="1" applyFill="1" applyBorder="1" applyAlignment="1"/>
    <xf numFmtId="38" fontId="40" fillId="0" borderId="0" xfId="0" applyNumberFormat="1" applyFont="1" applyFill="1" applyBorder="1" applyAlignment="1"/>
    <xf numFmtId="177" fontId="40" fillId="0" borderId="0" xfId="0" applyNumberFormat="1" applyFont="1" applyFill="1" applyBorder="1" applyAlignment="1"/>
    <xf numFmtId="38" fontId="24" fillId="0" borderId="0" xfId="0" applyNumberFormat="1" applyFont="1" applyFill="1" applyBorder="1" applyAlignment="1">
      <alignment horizontal="right"/>
    </xf>
    <xf numFmtId="38" fontId="42" fillId="0" borderId="17" xfId="0" applyNumberFormat="1" applyFont="1" applyFill="1" applyBorder="1" applyAlignment="1"/>
    <xf numFmtId="0" fontId="13" fillId="0" borderId="0" xfId="0" applyNumberFormat="1" applyFont="1" applyFill="1" applyBorder="1" applyAlignment="1"/>
    <xf numFmtId="177" fontId="13" fillId="0" borderId="0" xfId="0" applyNumberFormat="1" applyFont="1" applyFill="1" applyBorder="1" applyAlignment="1"/>
    <xf numFmtId="38" fontId="46" fillId="0" borderId="0" xfId="0" applyNumberFormat="1" applyFont="1" applyBorder="1" applyAlignment="1">
      <alignment vertical="center"/>
    </xf>
    <xf numFmtId="38" fontId="145" fillId="0" borderId="0" xfId="0" applyNumberFormat="1" applyFont="1" applyFill="1" applyBorder="1" applyAlignment="1"/>
    <xf numFmtId="177" fontId="145" fillId="0" borderId="0" xfId="0" applyNumberFormat="1" applyFont="1" applyFill="1" applyBorder="1" applyAlignment="1"/>
    <xf numFmtId="38" fontId="44" fillId="0" borderId="0" xfId="0" applyNumberFormat="1" applyFont="1" applyFill="1" applyBorder="1" applyAlignment="1">
      <alignment vertical="center"/>
    </xf>
    <xf numFmtId="38" fontId="31" fillId="0" borderId="0" xfId="0" applyNumberFormat="1" applyFont="1" applyFill="1" applyBorder="1" applyAlignment="1">
      <alignment horizontal="center" vertical="center"/>
    </xf>
    <xf numFmtId="177" fontId="31" fillId="0" borderId="0" xfId="0" applyNumberFormat="1" applyFont="1" applyFill="1" applyBorder="1" applyAlignment="1">
      <alignment horizontal="center" vertical="center"/>
    </xf>
    <xf numFmtId="196" fontId="11" fillId="0" borderId="0" xfId="0" applyNumberFormat="1" applyFont="1" applyFill="1" applyBorder="1" applyAlignment="1">
      <alignment horizontal="center" vertical="center"/>
    </xf>
    <xf numFmtId="38" fontId="11" fillId="13" borderId="21" xfId="0" applyNumberFormat="1" applyFont="1" applyFill="1" applyBorder="1" applyAlignment="1">
      <alignment vertical="center"/>
    </xf>
    <xf numFmtId="0" fontId="23" fillId="0" borderId="0" xfId="2087" applyNumberFormat="1" applyFont="1" applyFill="1" applyBorder="1" applyAlignment="1" applyProtection="1">
      <alignment horizontal="left" vertical="center"/>
    </xf>
    <xf numFmtId="38" fontId="49" fillId="0" borderId="0" xfId="0" applyNumberFormat="1" applyFont="1" applyFill="1" applyBorder="1" applyAlignment="1"/>
    <xf numFmtId="38" fontId="31" fillId="0" borderId="0" xfId="0" applyNumberFormat="1" applyFont="1" applyAlignment="1">
      <alignment horizontal="left" vertical="center"/>
    </xf>
    <xf numFmtId="38" fontId="11" fillId="0" borderId="0" xfId="0" applyNumberFormat="1" applyFont="1" applyFill="1" applyBorder="1" applyAlignment="1">
      <alignment vertical="center"/>
    </xf>
    <xf numFmtId="38" fontId="74" fillId="0" borderId="11" xfId="2087" applyNumberFormat="1" applyFont="1" applyFill="1" applyBorder="1" applyAlignment="1" applyProtection="1">
      <alignment horizontal="center" vertical="center"/>
    </xf>
    <xf numFmtId="38" fontId="16" fillId="13" borderId="21" xfId="0" applyNumberFormat="1" applyFont="1" applyFill="1" applyBorder="1" applyAlignment="1">
      <alignment vertical="center"/>
    </xf>
    <xf numFmtId="38" fontId="11" fillId="13" borderId="23" xfId="0" applyNumberFormat="1" applyFont="1" applyFill="1" applyBorder="1" applyAlignment="1">
      <alignment vertical="center"/>
    </xf>
    <xf numFmtId="38" fontId="31" fillId="0" borderId="0" xfId="0" applyNumberFormat="1" applyFont="1" applyFill="1" applyBorder="1" applyAlignment="1">
      <alignment horizontal="left" vertical="center" wrapText="1"/>
    </xf>
    <xf numFmtId="38" fontId="29" fillId="10" borderId="0" xfId="0" applyNumberFormat="1" applyFont="1" applyFill="1" applyBorder="1" applyAlignment="1">
      <alignment horizontal="center" vertical="center" wrapText="1"/>
    </xf>
    <xf numFmtId="38" fontId="49" fillId="0" borderId="0" xfId="0" applyNumberFormat="1" applyFont="1" applyBorder="1" applyAlignment="1"/>
    <xf numFmtId="38" fontId="160" fillId="13" borderId="21" xfId="0" applyNumberFormat="1" applyFont="1" applyFill="1" applyBorder="1" applyAlignment="1">
      <alignment vertical="center"/>
    </xf>
    <xf numFmtId="38" fontId="47" fillId="0" borderId="22" xfId="0" applyNumberFormat="1" applyFont="1" applyFill="1" applyBorder="1" applyAlignment="1"/>
    <xf numFmtId="38" fontId="47" fillId="0" borderId="0" xfId="0" applyNumberFormat="1" applyFont="1" applyFill="1" applyBorder="1" applyAlignment="1"/>
    <xf numFmtId="38" fontId="47" fillId="0" borderId="17" xfId="0" applyNumberFormat="1" applyFont="1" applyFill="1" applyBorder="1" applyAlignment="1"/>
    <xf numFmtId="182" fontId="49" fillId="0" borderId="0" xfId="0" applyNumberFormat="1" applyFont="1" applyBorder="1" applyAlignment="1"/>
    <xf numFmtId="38" fontId="31" fillId="0" borderId="0" xfId="0" applyNumberFormat="1" applyFont="1" applyFill="1" applyBorder="1" applyAlignment="1">
      <alignment horizontal="right"/>
    </xf>
    <xf numFmtId="181" fontId="49" fillId="4" borderId="0" xfId="1520" applyNumberFormat="1" applyFont="1" applyFill="1" applyBorder="1" applyAlignment="1"/>
    <xf numFmtId="38" fontId="47" fillId="4" borderId="0" xfId="0" applyNumberFormat="1" applyFont="1" applyFill="1" applyBorder="1" applyAlignment="1"/>
    <xf numFmtId="38" fontId="23" fillId="0" borderId="17" xfId="0" applyNumberFormat="1" applyFont="1" applyFill="1" applyBorder="1" applyAlignment="1">
      <alignment horizontal="center" vertical="center"/>
    </xf>
    <xf numFmtId="38" fontId="161" fillId="0" borderId="0" xfId="0" applyNumberFormat="1" applyFont="1" applyAlignment="1"/>
    <xf numFmtId="38" fontId="29" fillId="10" borderId="0" xfId="0" applyNumberFormat="1" applyFont="1" applyFill="1" applyBorder="1" applyAlignment="1">
      <alignment horizontal="right" vertical="center"/>
    </xf>
    <xf numFmtId="38" fontId="31" fillId="0" borderId="0" xfId="0" applyNumberFormat="1" applyFont="1" applyBorder="1" applyAlignment="1"/>
    <xf numFmtId="38" fontId="16" fillId="0" borderId="0" xfId="0" applyNumberFormat="1" applyFont="1" applyBorder="1" applyAlignment="1"/>
    <xf numFmtId="38" fontId="16" fillId="4" borderId="23" xfId="0" applyNumberFormat="1" applyFont="1" applyFill="1" applyBorder="1" applyAlignment="1"/>
    <xf numFmtId="9" fontId="35" fillId="4" borderId="72" xfId="1376" applyFont="1" applyFill="1" applyBorder="1" applyAlignment="1">
      <alignment vertical="center"/>
    </xf>
    <xf numFmtId="9" fontId="35" fillId="4" borderId="0" xfId="1376" applyFont="1" applyFill="1" applyBorder="1" applyAlignment="1">
      <alignment vertical="center"/>
    </xf>
    <xf numFmtId="9" fontId="35" fillId="4" borderId="13" xfId="1376" applyFont="1" applyFill="1" applyBorder="1" applyAlignment="1">
      <alignment vertical="center"/>
    </xf>
    <xf numFmtId="0" fontId="23" fillId="4" borderId="0" xfId="2087" applyNumberFormat="1" applyFont="1" applyFill="1" applyBorder="1" applyAlignment="1" applyProtection="1">
      <alignment horizontal="left" vertical="center"/>
    </xf>
    <xf numFmtId="38" fontId="16" fillId="0" borderId="0" xfId="0" applyNumberFormat="1" applyFont="1" applyAlignment="1"/>
    <xf numFmtId="38" fontId="13" fillId="4" borderId="0" xfId="0" applyNumberFormat="1" applyFont="1" applyFill="1" applyBorder="1" applyAlignment="1"/>
    <xf numFmtId="38" fontId="20" fillId="0" borderId="0" xfId="0" applyNumberFormat="1" applyFont="1" applyAlignment="1"/>
    <xf numFmtId="38" fontId="8" fillId="0" borderId="0" xfId="0" applyNumberFormat="1" applyFont="1" applyAlignment="1"/>
    <xf numFmtId="38" fontId="13" fillId="0" borderId="0" xfId="0" applyNumberFormat="1" applyFont="1" applyFill="1" applyBorder="1" applyAlignment="1"/>
    <xf numFmtId="38" fontId="31" fillId="0" borderId="0" xfId="0" applyNumberFormat="1" applyFont="1" applyBorder="1" applyAlignment="1">
      <alignment horizontal="left" vertical="center"/>
    </xf>
    <xf numFmtId="38" fontId="8" fillId="4" borderId="0" xfId="0" applyNumberFormat="1" applyFont="1" applyFill="1" applyBorder="1" applyAlignment="1"/>
    <xf numFmtId="38" fontId="31" fillId="0" borderId="0" xfId="0" applyNumberFormat="1" applyFont="1" applyFill="1" applyBorder="1" applyAlignment="1">
      <alignment horizontal="right" vertical="center"/>
    </xf>
    <xf numFmtId="0" fontId="23" fillId="0" borderId="22" xfId="2087" applyNumberFormat="1" applyFont="1" applyFill="1" applyBorder="1" applyAlignment="1" applyProtection="1">
      <alignment horizontal="left" vertical="center"/>
    </xf>
    <xf numFmtId="38" fontId="49" fillId="0" borderId="0" xfId="0" applyNumberFormat="1" applyFont="1" applyFill="1" applyBorder="1" applyAlignment="1"/>
    <xf numFmtId="38" fontId="30" fillId="0" borderId="0" xfId="0" applyNumberFormat="1" applyFont="1" applyFill="1" applyBorder="1" applyAlignment="1"/>
    <xf numFmtId="38" fontId="31" fillId="0" borderId="0" xfId="0" applyNumberFormat="1" applyFont="1" applyFill="1" applyBorder="1" applyAlignment="1"/>
    <xf numFmtId="38" fontId="31" fillId="0" borderId="0" xfId="0" applyNumberFormat="1" applyFont="1" applyAlignment="1">
      <alignment horizontal="left" vertical="center"/>
    </xf>
    <xf numFmtId="38" fontId="31" fillId="0" borderId="0" xfId="0" applyNumberFormat="1" applyFont="1" applyFill="1" applyBorder="1" applyAlignment="1">
      <alignment vertical="center"/>
    </xf>
    <xf numFmtId="38" fontId="16" fillId="13" borderId="21" xfId="0" applyNumberFormat="1" applyFont="1" applyFill="1" applyBorder="1" applyAlignment="1"/>
    <xf numFmtId="38" fontId="16" fillId="13" borderId="21" xfId="0" applyNumberFormat="1" applyFont="1" applyFill="1" applyBorder="1" applyAlignment="1">
      <alignment horizontal="left"/>
    </xf>
    <xf numFmtId="38" fontId="16" fillId="13" borderId="21" xfId="0" applyNumberFormat="1" applyFont="1" applyFill="1" applyBorder="1" applyAlignment="1">
      <alignment horizontal="left" indent="1"/>
    </xf>
    <xf numFmtId="38" fontId="16" fillId="13" borderId="21" xfId="0" applyNumberFormat="1" applyFont="1" applyFill="1" applyBorder="1" applyAlignment="1">
      <alignment vertical="center"/>
    </xf>
    <xf numFmtId="38" fontId="11" fillId="13" borderId="23" xfId="0" applyNumberFormat="1" applyFont="1" applyFill="1" applyBorder="1" applyAlignment="1">
      <alignment vertical="center"/>
    </xf>
    <xf numFmtId="38" fontId="35" fillId="4" borderId="0" xfId="0" applyNumberFormat="1" applyFont="1" applyFill="1" applyBorder="1" applyAlignment="1"/>
    <xf numFmtId="38" fontId="142" fillId="0" borderId="11" xfId="2087" applyNumberFormat="1" applyFont="1" applyFill="1" applyBorder="1" applyAlignment="1" applyProtection="1">
      <alignment horizontal="center" vertical="center"/>
    </xf>
    <xf numFmtId="38" fontId="31" fillId="4" borderId="0" xfId="0" applyNumberFormat="1" applyFont="1" applyFill="1" applyBorder="1" applyAlignment="1"/>
    <xf numFmtId="38" fontId="35" fillId="0" borderId="0" xfId="0" applyNumberFormat="1" applyFont="1" applyFill="1" applyBorder="1" applyAlignment="1"/>
    <xf numFmtId="38" fontId="16" fillId="13" borderId="13" xfId="0" applyNumberFormat="1" applyFont="1" applyFill="1" applyBorder="1" applyAlignment="1">
      <alignment vertical="center"/>
    </xf>
    <xf numFmtId="38" fontId="53" fillId="0" borderId="0" xfId="0" applyNumberFormat="1" applyFont="1" applyBorder="1" applyAlignment="1"/>
    <xf numFmtId="38" fontId="29" fillId="10" borderId="18" xfId="0" applyNumberFormat="1" applyFont="1" applyFill="1" applyBorder="1" applyAlignment="1">
      <alignment horizontal="right" vertical="center" wrapText="1"/>
    </xf>
    <xf numFmtId="38" fontId="29" fillId="10" borderId="46" xfId="0" applyNumberFormat="1" applyFont="1" applyFill="1" applyBorder="1" applyAlignment="1">
      <alignment horizontal="right" vertical="center" wrapText="1"/>
    </xf>
    <xf numFmtId="38" fontId="29" fillId="10" borderId="45" xfId="0" applyNumberFormat="1" applyFont="1" applyFill="1" applyBorder="1" applyAlignment="1">
      <alignment horizontal="right" vertical="center" wrapText="1"/>
    </xf>
    <xf numFmtId="38" fontId="53" fillId="0" borderId="0" xfId="0" applyNumberFormat="1" applyFont="1" applyAlignment="1"/>
    <xf numFmtId="38" fontId="35" fillId="0" borderId="0" xfId="0" applyNumberFormat="1" applyFont="1" applyBorder="1" applyAlignment="1"/>
    <xf numFmtId="38" fontId="52" fillId="0" borderId="0" xfId="0" applyNumberFormat="1" applyFont="1" applyFill="1" applyBorder="1" applyAlignment="1"/>
    <xf numFmtId="38" fontId="52" fillId="0" borderId="0" xfId="0" applyNumberFormat="1" applyFont="1" applyAlignment="1"/>
    <xf numFmtId="38" fontId="52" fillId="0" borderId="17" xfId="0" applyNumberFormat="1" applyFont="1" applyBorder="1" applyAlignment="1"/>
    <xf numFmtId="0" fontId="20" fillId="0" borderId="0" xfId="2087" applyNumberFormat="1" applyFont="1" applyFill="1" applyBorder="1" applyAlignment="1" applyProtection="1">
      <alignment horizontal="left" vertical="center"/>
    </xf>
    <xf numFmtId="38" fontId="30" fillId="0" borderId="0" xfId="0" applyNumberFormat="1" applyFont="1" applyFill="1" applyBorder="1" applyAlignment="1">
      <alignment horizontal="right" vertical="center" wrapText="1"/>
    </xf>
    <xf numFmtId="38" fontId="30" fillId="0" borderId="0" xfId="0" applyNumberFormat="1" applyFont="1" applyFill="1" applyBorder="1" applyAlignment="1">
      <alignment horizontal="center" vertical="center" wrapText="1"/>
    </xf>
    <xf numFmtId="38" fontId="53" fillId="0" borderId="0" xfId="0" applyNumberFormat="1" applyFont="1" applyAlignment="1">
      <alignment vertical="center" wrapText="1"/>
    </xf>
    <xf numFmtId="38" fontId="30" fillId="0" borderId="0" xfId="0" applyNumberFormat="1" applyFont="1" applyFill="1" applyBorder="1" applyAlignment="1">
      <alignment vertical="center"/>
    </xf>
    <xf numFmtId="38" fontId="52" fillId="0" borderId="22" xfId="0" applyNumberFormat="1" applyFont="1" applyBorder="1" applyAlignment="1"/>
    <xf numFmtId="38" fontId="52" fillId="0" borderId="22" xfId="0" applyNumberFormat="1" applyFont="1" applyFill="1" applyBorder="1" applyAlignment="1"/>
    <xf numFmtId="38" fontId="53" fillId="0" borderId="17" xfId="0" applyNumberFormat="1" applyFont="1" applyBorder="1" applyAlignment="1"/>
    <xf numFmtId="38" fontId="31" fillId="0" borderId="0" xfId="0" applyNumberFormat="1" applyFont="1" applyBorder="1" applyAlignment="1">
      <alignment vertical="center" wrapText="1"/>
    </xf>
    <xf numFmtId="3" fontId="31" fillId="0" borderId="0" xfId="0" applyNumberFormat="1" applyFont="1" applyFill="1" applyBorder="1" applyAlignment="1"/>
    <xf numFmtId="182" fontId="31" fillId="0" borderId="0" xfId="0" applyNumberFormat="1" applyFont="1" applyFill="1" applyBorder="1" applyAlignment="1"/>
    <xf numFmtId="3" fontId="35" fillId="0" borderId="0" xfId="0" applyNumberFormat="1" applyFont="1" applyFill="1" applyBorder="1" applyAlignment="1"/>
    <xf numFmtId="182" fontId="35" fillId="0" borderId="0" xfId="0" applyNumberFormat="1" applyFont="1" applyFill="1" applyBorder="1" applyAlignment="1"/>
    <xf numFmtId="38" fontId="53" fillId="0" borderId="0" xfId="0" applyNumberFormat="1" applyFont="1" applyAlignment="1">
      <alignment horizontal="left" vertical="center"/>
    </xf>
    <xf numFmtId="38" fontId="52" fillId="0" borderId="0" xfId="0" applyNumberFormat="1" applyFont="1" applyBorder="1" applyAlignment="1"/>
    <xf numFmtId="184" fontId="52" fillId="0" borderId="0" xfId="0" applyNumberFormat="1" applyFont="1" applyBorder="1" applyAlignment="1"/>
    <xf numFmtId="38" fontId="31" fillId="0" borderId="0" xfId="0" applyNumberFormat="1" applyFont="1" applyBorder="1" applyAlignment="1">
      <alignment horizontal="right" vertical="center" wrapText="1"/>
    </xf>
    <xf numFmtId="38" fontId="35" fillId="0" borderId="0" xfId="0" applyNumberFormat="1" applyFont="1" applyFill="1" applyBorder="1" applyAlignment="1">
      <alignment vertical="center"/>
    </xf>
    <xf numFmtId="38" fontId="30" fillId="0" borderId="22" xfId="0" applyNumberFormat="1" applyFont="1" applyFill="1" applyBorder="1" applyAlignment="1"/>
    <xf numFmtId="38" fontId="30" fillId="0" borderId="17" xfId="0" applyNumberFormat="1" applyFont="1" applyFill="1" applyBorder="1" applyAlignment="1"/>
    <xf numFmtId="38" fontId="54" fillId="0" borderId="0" xfId="2087" applyNumberFormat="1" applyFont="1" applyFill="1" applyBorder="1" applyAlignment="1" applyProtection="1">
      <alignment horizontal="left"/>
    </xf>
    <xf numFmtId="38" fontId="31" fillId="4" borderId="0" xfId="0" applyNumberFormat="1" applyFont="1" applyFill="1" applyBorder="1" applyAlignment="1">
      <alignment horizontal="left"/>
    </xf>
    <xf numFmtId="38" fontId="13" fillId="0" borderId="22" xfId="0" applyNumberFormat="1" applyFont="1" applyFill="1" applyBorder="1" applyAlignment="1"/>
    <xf numFmtId="38" fontId="13" fillId="0" borderId="17" xfId="0" applyNumberFormat="1" applyFont="1" applyFill="1" applyBorder="1" applyAlignment="1"/>
    <xf numFmtId="0" fontId="20" fillId="0" borderId="0" xfId="2086" applyFont="1"/>
    <xf numFmtId="38" fontId="49" fillId="0" borderId="17" xfId="0" applyNumberFormat="1" applyFont="1" applyFill="1" applyBorder="1" applyAlignment="1"/>
    <xf numFmtId="0" fontId="16" fillId="0" borderId="0" xfId="2086" applyFont="1" applyBorder="1" applyAlignment="1">
      <alignment horizontal="right" vertical="center"/>
    </xf>
    <xf numFmtId="38" fontId="49" fillId="4" borderId="0" xfId="0" applyNumberFormat="1" applyFont="1" applyFill="1" applyBorder="1" applyAlignment="1"/>
    <xf numFmtId="0" fontId="31" fillId="4" borderId="0" xfId="2086" applyFont="1" applyFill="1" applyBorder="1" applyAlignment="1">
      <alignment vertical="center"/>
    </xf>
    <xf numFmtId="0" fontId="16" fillId="4" borderId="0" xfId="2086" applyFont="1" applyFill="1" applyBorder="1" applyAlignment="1">
      <alignment vertical="center"/>
    </xf>
    <xf numFmtId="38" fontId="56" fillId="4" borderId="0" xfId="2087" applyNumberFormat="1" applyFont="1" applyFill="1" applyBorder="1" applyAlignment="1" applyProtection="1">
      <alignment horizontal="left"/>
    </xf>
    <xf numFmtId="0" fontId="35" fillId="4" borderId="0" xfId="2086" applyFont="1" applyFill="1" applyBorder="1" applyAlignment="1">
      <alignment horizontal="left" vertical="center"/>
    </xf>
    <xf numFmtId="38" fontId="16" fillId="0" borderId="0" xfId="0" applyNumberFormat="1" applyFont="1" applyFill="1" applyBorder="1" applyAlignment="1">
      <alignment horizontal="right" vertical="center"/>
    </xf>
    <xf numFmtId="0" fontId="23" fillId="0" borderId="22" xfId="2087" applyNumberFormat="1" applyFont="1" applyFill="1" applyBorder="1" applyAlignment="1" applyProtection="1">
      <alignment vertical="center"/>
    </xf>
    <xf numFmtId="38" fontId="30" fillId="10" borderId="0" xfId="0" applyNumberFormat="1" applyFont="1" applyFill="1" applyBorder="1" applyAlignment="1">
      <alignment horizontal="right" vertical="center"/>
    </xf>
    <xf numFmtId="177" fontId="31" fillId="4" borderId="0" xfId="0" applyNumberFormat="1" applyFont="1" applyFill="1" applyBorder="1" applyAlignment="1"/>
    <xf numFmtId="38" fontId="55" fillId="0" borderId="0" xfId="2087" applyNumberFormat="1" applyFont="1" applyFill="1" applyBorder="1" applyAlignment="1" applyProtection="1">
      <alignment horizontal="left" vertical="center" wrapText="1"/>
    </xf>
    <xf numFmtId="38" fontId="31" fillId="0" borderId="17" xfId="0" applyNumberFormat="1" applyFont="1" applyBorder="1" applyAlignment="1"/>
    <xf numFmtId="38" fontId="31" fillId="0" borderId="0" xfId="0" applyNumberFormat="1" applyFont="1" applyAlignment="1"/>
    <xf numFmtId="38" fontId="31" fillId="4" borderId="0" xfId="0" applyNumberFormat="1" applyFont="1" applyFill="1" applyBorder="1" applyAlignment="1">
      <alignment horizontal="right"/>
    </xf>
    <xf numFmtId="38" fontId="30" fillId="0" borderId="0" xfId="0" applyNumberFormat="1" applyFont="1" applyFill="1" applyBorder="1" applyAlignment="1">
      <alignment horizontal="right"/>
    </xf>
    <xf numFmtId="38" fontId="35" fillId="0" borderId="0" xfId="0" applyNumberFormat="1" applyFont="1" applyAlignment="1"/>
    <xf numFmtId="38" fontId="31" fillId="0" borderId="0" xfId="0" applyNumberFormat="1" applyFont="1" applyAlignment="1">
      <alignment vertical="center" wrapText="1"/>
    </xf>
    <xf numFmtId="38" fontId="11" fillId="13" borderId="21" xfId="0" applyNumberFormat="1" applyFont="1" applyFill="1" applyBorder="1" applyAlignment="1"/>
    <xf numFmtId="38" fontId="11" fillId="13" borderId="23" xfId="0" applyNumberFormat="1" applyFont="1" applyFill="1" applyBorder="1" applyAlignment="1">
      <alignment horizontal="left" indent="1"/>
    </xf>
    <xf numFmtId="38" fontId="30" fillId="0" borderId="0" xfId="0" applyNumberFormat="1" applyFont="1" applyFill="1" applyBorder="1" applyAlignment="1">
      <alignment horizontal="right" vertical="center"/>
    </xf>
    <xf numFmtId="38" fontId="49" fillId="4" borderId="17" xfId="0" applyNumberFormat="1" applyFont="1" applyFill="1" applyBorder="1" applyAlignment="1"/>
    <xf numFmtId="38" fontId="62" fillId="0" borderId="0" xfId="0" applyNumberFormat="1" applyFont="1" applyBorder="1" applyAlignment="1"/>
    <xf numFmtId="0" fontId="16" fillId="0" borderId="0" xfId="2086" applyFont="1" applyFill="1" applyBorder="1" applyAlignment="1">
      <alignment vertical="center"/>
    </xf>
    <xf numFmtId="38" fontId="31" fillId="4" borderId="0" xfId="0" applyNumberFormat="1" applyFont="1" applyFill="1" applyBorder="1" applyAlignment="1">
      <alignment horizontal="left" vertical="center"/>
    </xf>
    <xf numFmtId="0" fontId="35" fillId="4" borderId="0" xfId="2086" applyFont="1" applyFill="1" applyBorder="1" applyAlignment="1">
      <alignment vertical="center"/>
    </xf>
    <xf numFmtId="38" fontId="16" fillId="4" borderId="0" xfId="0" applyNumberFormat="1" applyFont="1" applyFill="1" applyBorder="1" applyAlignment="1">
      <alignment vertical="center"/>
    </xf>
    <xf numFmtId="0" fontId="20" fillId="4" borderId="0" xfId="2086" applyFont="1" applyFill="1" applyBorder="1"/>
    <xf numFmtId="0" fontId="16" fillId="13" borderId="18" xfId="2086" applyFont="1" applyFill="1" applyBorder="1" applyAlignment="1">
      <alignment vertical="center"/>
    </xf>
    <xf numFmtId="0" fontId="16" fillId="13" borderId="21" xfId="2086" applyFont="1" applyFill="1" applyBorder="1" applyAlignment="1">
      <alignment vertical="center"/>
    </xf>
    <xf numFmtId="0" fontId="16" fillId="13" borderId="23" xfId="2086" applyFont="1" applyFill="1" applyBorder="1" applyAlignment="1">
      <alignment vertical="center"/>
    </xf>
    <xf numFmtId="38" fontId="39" fillId="0" borderId="0" xfId="0" applyNumberFormat="1" applyFont="1" applyFill="1" applyBorder="1" applyAlignment="1"/>
    <xf numFmtId="38" fontId="16" fillId="0" borderId="0" xfId="0" applyNumberFormat="1" applyFont="1" applyBorder="1" applyAlignment="1">
      <alignment vertical="center"/>
    </xf>
    <xf numFmtId="0" fontId="23" fillId="0" borderId="22" xfId="0" applyNumberFormat="1" applyFont="1" applyFill="1" applyBorder="1" applyAlignment="1">
      <alignment horizontal="left" vertical="center"/>
    </xf>
    <xf numFmtId="0" fontId="11" fillId="0" borderId="18" xfId="2086" applyFont="1" applyFill="1" applyBorder="1" applyAlignment="1">
      <alignment vertical="center"/>
    </xf>
    <xf numFmtId="38" fontId="31" fillId="0" borderId="17" xfId="0" applyNumberFormat="1" applyFont="1" applyFill="1" applyBorder="1" applyAlignment="1"/>
    <xf numFmtId="38" fontId="74" fillId="0" borderId="11" xfId="1602" applyFont="1" applyFill="1">
      <alignment horizontal="center" vertical="center"/>
    </xf>
    <xf numFmtId="38" fontId="44" fillId="0" borderId="0" xfId="0" applyNumberFormat="1" applyFont="1" applyAlignment="1"/>
    <xf numFmtId="38" fontId="44" fillId="0" borderId="0" xfId="0" applyNumberFormat="1" applyFont="1" applyBorder="1" applyAlignment="1"/>
    <xf numFmtId="38" fontId="16" fillId="0" borderId="21" xfId="0" applyNumberFormat="1" applyFont="1" applyBorder="1" applyAlignment="1"/>
    <xf numFmtId="38" fontId="16" fillId="0" borderId="23" xfId="0" applyNumberFormat="1" applyFont="1" applyBorder="1" applyAlignment="1"/>
    <xf numFmtId="38" fontId="68" fillId="0" borderId="0" xfId="0" applyNumberFormat="1" applyFont="1" applyBorder="1" applyAlignment="1"/>
    <xf numFmtId="38" fontId="67" fillId="4" borderId="21" xfId="0" applyNumberFormat="1" applyFont="1" applyFill="1" applyBorder="1" applyAlignment="1">
      <alignment horizontal="center"/>
    </xf>
    <xf numFmtId="38" fontId="68" fillId="0" borderId="21" xfId="0" applyNumberFormat="1" applyFont="1" applyBorder="1" applyAlignment="1"/>
    <xf numFmtId="38" fontId="68" fillId="4" borderId="0" xfId="0" applyNumberFormat="1" applyFont="1" applyFill="1" applyBorder="1" applyAlignment="1">
      <alignment horizontal="left"/>
    </xf>
    <xf numFmtId="38" fontId="68" fillId="0" borderId="0" xfId="0" applyNumberFormat="1" applyFont="1" applyAlignment="1"/>
    <xf numFmtId="38" fontId="68" fillId="0" borderId="23" xfId="0" applyNumberFormat="1" applyFont="1" applyBorder="1" applyAlignment="1"/>
    <xf numFmtId="38" fontId="11" fillId="4" borderId="21" xfId="0" applyNumberFormat="1" applyFont="1" applyFill="1" applyBorder="1" applyAlignment="1">
      <alignment horizontal="center"/>
    </xf>
    <xf numFmtId="182" fontId="16" fillId="4" borderId="21" xfId="0" applyNumberFormat="1" applyFont="1" applyFill="1" applyBorder="1" applyAlignment="1"/>
    <xf numFmtId="38" fontId="16" fillId="13" borderId="23" xfId="0" applyNumberFormat="1" applyFont="1" applyFill="1" applyBorder="1" applyAlignment="1">
      <alignment horizontal="left" indent="1"/>
    </xf>
    <xf numFmtId="38" fontId="68" fillId="13" borderId="21" xfId="0" applyNumberFormat="1" applyFont="1" applyFill="1" applyBorder="1" applyAlignment="1">
      <alignment horizontal="left" indent="1"/>
    </xf>
    <xf numFmtId="38" fontId="68" fillId="13" borderId="23" xfId="0" applyNumberFormat="1" applyFont="1" applyFill="1" applyBorder="1" applyAlignment="1">
      <alignment horizontal="left" indent="1"/>
    </xf>
    <xf numFmtId="38" fontId="11" fillId="13" borderId="21" xfId="0" applyNumberFormat="1" applyFont="1" applyFill="1" applyBorder="1" applyAlignment="1">
      <alignment horizontal="left" indent="1"/>
    </xf>
    <xf numFmtId="38" fontId="44" fillId="0" borderId="0" xfId="0" applyNumberFormat="1" applyFont="1" applyFill="1" applyBorder="1" applyAlignment="1"/>
    <xf numFmtId="38" fontId="59" fillId="0" borderId="0" xfId="0" applyNumberFormat="1" applyFont="1" applyBorder="1" applyAlignment="1"/>
    <xf numFmtId="38" fontId="43" fillId="4" borderId="0" xfId="0" applyNumberFormat="1" applyFont="1" applyFill="1" applyBorder="1" applyAlignment="1">
      <alignment horizontal="center"/>
    </xf>
    <xf numFmtId="38" fontId="44" fillId="4" borderId="0" xfId="0" applyNumberFormat="1" applyFont="1" applyFill="1" applyBorder="1" applyAlignment="1"/>
    <xf numFmtId="182" fontId="44" fillId="4" borderId="0" xfId="0" applyNumberFormat="1" applyFont="1" applyFill="1" applyBorder="1" applyAlignment="1"/>
    <xf numFmtId="38" fontId="43" fillId="0" borderId="0" xfId="0" applyNumberFormat="1" applyFont="1" applyAlignment="1"/>
    <xf numFmtId="38" fontId="62" fillId="0" borderId="0" xfId="0" applyNumberFormat="1" applyFont="1" applyFill="1" applyBorder="1" applyAlignment="1"/>
    <xf numFmtId="0" fontId="57" fillId="0" borderId="22" xfId="2087" applyNumberFormat="1" applyFont="1" applyFill="1" applyBorder="1" applyAlignment="1" applyProtection="1">
      <alignment horizontal="left" vertical="center"/>
    </xf>
    <xf numFmtId="38" fontId="8" fillId="0" borderId="0" xfId="0" applyNumberFormat="1" applyFont="1" applyBorder="1" applyAlignment="1"/>
    <xf numFmtId="38" fontId="40" fillId="4" borderId="0" xfId="0" applyNumberFormat="1" applyFont="1" applyFill="1" applyBorder="1" applyAlignment="1"/>
    <xf numFmtId="38" fontId="44" fillId="4" borderId="0" xfId="0" applyNumberFormat="1" applyFont="1" applyFill="1" applyBorder="1" applyAlignment="1">
      <alignment horizontal="left" indent="1"/>
    </xf>
    <xf numFmtId="189" fontId="31" fillId="0" borderId="0" xfId="0" applyNumberFormat="1" applyFont="1" applyAlignment="1"/>
    <xf numFmtId="38" fontId="45" fillId="0" borderId="17" xfId="0" applyNumberFormat="1" applyFont="1" applyBorder="1" applyAlignment="1">
      <alignment horizontal="left" vertical="center"/>
    </xf>
    <xf numFmtId="38" fontId="45" fillId="0" borderId="0" xfId="0" applyNumberFormat="1" applyFont="1" applyAlignment="1">
      <alignment horizontal="left" vertical="center"/>
    </xf>
    <xf numFmtId="38" fontId="60" fillId="0" borderId="0" xfId="0" applyNumberFormat="1" applyFont="1" applyAlignment="1">
      <alignment horizontal="left" vertical="center"/>
    </xf>
    <xf numFmtId="38" fontId="16" fillId="4" borderId="0" xfId="0" applyNumberFormat="1" applyFont="1" applyFill="1" applyBorder="1" applyAlignment="1">
      <alignment horizontal="left"/>
    </xf>
    <xf numFmtId="38" fontId="16" fillId="4" borderId="13" xfId="0" applyNumberFormat="1" applyFont="1" applyFill="1" applyBorder="1" applyAlignment="1"/>
    <xf numFmtId="38" fontId="11" fillId="4" borderId="13" xfId="0" applyNumberFormat="1" applyFont="1" applyFill="1" applyBorder="1" applyAlignment="1">
      <alignment horizontal="center"/>
    </xf>
    <xf numFmtId="38" fontId="73" fillId="4" borderId="13" xfId="0" applyNumberFormat="1" applyFont="1" applyFill="1" applyBorder="1" applyAlignment="1">
      <alignment horizontal="right"/>
    </xf>
    <xf numFmtId="38" fontId="11" fillId="4" borderId="23" xfId="0" applyNumberFormat="1" applyFont="1" applyFill="1" applyBorder="1" applyAlignment="1">
      <alignment horizontal="center"/>
    </xf>
    <xf numFmtId="38" fontId="68" fillId="4" borderId="23" xfId="0" applyNumberFormat="1" applyFont="1" applyFill="1" applyBorder="1" applyAlignment="1"/>
    <xf numFmtId="38" fontId="154" fillId="4" borderId="21" xfId="0" applyNumberFormat="1" applyFont="1" applyFill="1" applyBorder="1" applyAlignment="1">
      <alignment horizontal="center"/>
    </xf>
    <xf numFmtId="38" fontId="73" fillId="0" borderId="21" xfId="0" applyNumberFormat="1" applyFont="1" applyBorder="1" applyAlignment="1"/>
    <xf numFmtId="184" fontId="11" fillId="4" borderId="21" xfId="0" applyNumberFormat="1" applyFont="1" applyFill="1" applyBorder="1" applyAlignment="1">
      <alignment horizontal="center"/>
    </xf>
    <xf numFmtId="38" fontId="73" fillId="4" borderId="21" xfId="0" applyNumberFormat="1" applyFont="1" applyFill="1" applyBorder="1" applyAlignment="1"/>
    <xf numFmtId="38" fontId="16" fillId="13" borderId="23" xfId="0" applyNumberFormat="1" applyFont="1" applyFill="1" applyBorder="1" applyAlignment="1"/>
    <xf numFmtId="38" fontId="16" fillId="13" borderId="13" xfId="0" applyNumberFormat="1" applyFont="1" applyFill="1" applyBorder="1" applyAlignment="1">
      <alignment horizontal="left"/>
    </xf>
    <xf numFmtId="38" fontId="16" fillId="13" borderId="13" xfId="0" applyNumberFormat="1" applyFont="1" applyFill="1" applyBorder="1" applyAlignment="1">
      <alignment horizontal="left" indent="1"/>
    </xf>
    <xf numFmtId="0" fontId="61" fillId="0" borderId="22" xfId="0" applyNumberFormat="1" applyFont="1" applyFill="1" applyBorder="1" applyAlignment="1">
      <alignment horizontal="center" vertical="center"/>
    </xf>
    <xf numFmtId="0" fontId="43" fillId="0" borderId="22" xfId="0" applyNumberFormat="1" applyFont="1" applyFill="1" applyBorder="1" applyAlignment="1">
      <alignment horizontal="center" vertical="center"/>
    </xf>
    <xf numFmtId="38" fontId="44" fillId="0" borderId="22" xfId="0" applyNumberFormat="1" applyFont="1" applyFill="1" applyBorder="1" applyAlignment="1"/>
    <xf numFmtId="38" fontId="31" fillId="4" borderId="17" xfId="0" applyNumberFormat="1" applyFont="1" applyFill="1" applyBorder="1" applyAlignment="1">
      <alignment horizontal="right"/>
    </xf>
    <xf numFmtId="38" fontId="30" fillId="0" borderId="17" xfId="0" applyNumberFormat="1" applyFont="1" applyFill="1" applyBorder="1" applyAlignment="1">
      <alignment horizontal="right"/>
    </xf>
    <xf numFmtId="38" fontId="62" fillId="4" borderId="0" xfId="0" applyNumberFormat="1" applyFont="1" applyFill="1" applyBorder="1" applyAlignment="1"/>
    <xf numFmtId="38" fontId="59" fillId="4" borderId="0" xfId="0" applyNumberFormat="1" applyFont="1" applyFill="1" applyBorder="1" applyAlignment="1"/>
    <xf numFmtId="38" fontId="63" fillId="0" borderId="0" xfId="0" applyNumberFormat="1" applyFont="1" applyAlignment="1"/>
    <xf numFmtId="38" fontId="31" fillId="4" borderId="0" xfId="0" applyNumberFormat="1" applyFont="1" applyFill="1" applyBorder="1" applyAlignment="1">
      <alignment horizontal="left" indent="1"/>
    </xf>
    <xf numFmtId="38" fontId="30" fillId="0" borderId="0" xfId="0" applyNumberFormat="1" applyFont="1" applyBorder="1" applyAlignment="1"/>
    <xf numFmtId="38" fontId="31" fillId="4" borderId="0" xfId="0" applyNumberFormat="1" applyFont="1" applyFill="1" applyAlignment="1">
      <alignment horizontal="right"/>
    </xf>
    <xf numFmtId="182" fontId="31" fillId="4" borderId="0" xfId="0" applyNumberFormat="1" applyFont="1" applyFill="1" applyBorder="1" applyAlignment="1"/>
    <xf numFmtId="38" fontId="31" fillId="4" borderId="0" xfId="0" applyNumberFormat="1" applyFont="1" applyFill="1" applyAlignment="1"/>
    <xf numFmtId="38" fontId="31" fillId="0" borderId="0" xfId="0" applyNumberFormat="1" applyFont="1" applyFill="1" applyAlignment="1"/>
    <xf numFmtId="0" fontId="23" fillId="0" borderId="0" xfId="2087" applyNumberFormat="1" applyFont="1" applyFill="1" applyAlignment="1" applyProtection="1">
      <alignment vertical="center"/>
    </xf>
    <xf numFmtId="38" fontId="43" fillId="4" borderId="23" xfId="0" applyNumberFormat="1" applyFont="1" applyFill="1" applyBorder="1" applyAlignment="1">
      <alignment vertical="center"/>
    </xf>
    <xf numFmtId="38" fontId="35" fillId="4" borderId="23" xfId="0" applyNumberFormat="1" applyFont="1" applyFill="1" applyBorder="1" applyAlignment="1">
      <alignment vertical="center"/>
    </xf>
    <xf numFmtId="38" fontId="31" fillId="4" borderId="0" xfId="0" applyNumberFormat="1" applyFont="1" applyFill="1" applyBorder="1" applyAlignment="1">
      <alignment vertical="center"/>
    </xf>
    <xf numFmtId="38" fontId="44" fillId="0" borderId="0" xfId="0" applyNumberFormat="1" applyFont="1" applyAlignment="1">
      <alignment horizontal="right"/>
    </xf>
    <xf numFmtId="38" fontId="31" fillId="0" borderId="0" xfId="0" applyNumberFormat="1" applyFont="1" applyAlignment="1">
      <alignment horizontal="right"/>
    </xf>
    <xf numFmtId="38" fontId="29" fillId="10" borderId="0" xfId="0" applyNumberFormat="1" applyFont="1" applyFill="1" applyBorder="1" applyAlignment="1">
      <alignment horizontal="right" vertical="center" wrapText="1"/>
    </xf>
    <xf numFmtId="38" fontId="198" fillId="4" borderId="0" xfId="0" applyNumberFormat="1" applyFont="1" applyFill="1" applyBorder="1" applyAlignment="1"/>
    <xf numFmtId="38" fontId="53" fillId="0" borderId="0" xfId="0" applyNumberFormat="1" applyFont="1" applyAlignment="1">
      <alignment horizontal="right"/>
    </xf>
    <xf numFmtId="0" fontId="31" fillId="4" borderId="0" xfId="2086" applyFont="1" applyFill="1" applyBorder="1" applyAlignment="1">
      <alignment horizontal="right" vertical="center"/>
    </xf>
    <xf numFmtId="38" fontId="31" fillId="4" borderId="0" xfId="1599" applyNumberFormat="1" applyFont="1" applyFill="1" applyBorder="1" applyAlignment="1">
      <alignment vertical="center"/>
    </xf>
    <xf numFmtId="38" fontId="35" fillId="4" borderId="0" xfId="1599" applyNumberFormat="1" applyFont="1" applyFill="1" applyBorder="1" applyAlignment="1">
      <alignment vertical="center"/>
    </xf>
    <xf numFmtId="38" fontId="31" fillId="4" borderId="0" xfId="2086" applyNumberFormat="1" applyFont="1" applyFill="1" applyBorder="1" applyAlignment="1">
      <alignment vertical="center"/>
    </xf>
    <xf numFmtId="38" fontId="16" fillId="4" borderId="0" xfId="2086" applyNumberFormat="1" applyFont="1" applyFill="1" applyBorder="1" applyAlignment="1">
      <alignment vertical="center"/>
    </xf>
    <xf numFmtId="0" fontId="13" fillId="4" borderId="0" xfId="2086" applyFont="1" applyFill="1" applyBorder="1" applyAlignment="1">
      <alignment vertical="center"/>
    </xf>
    <xf numFmtId="0" fontId="13" fillId="4" borderId="0" xfId="2086" applyFont="1" applyFill="1" applyBorder="1"/>
    <xf numFmtId="0" fontId="16" fillId="4" borderId="0" xfId="2086" applyFont="1" applyFill="1" applyBorder="1"/>
    <xf numFmtId="43" fontId="31" fillId="0" borderId="0" xfId="2086" applyNumberFormat="1" applyFont="1" applyFill="1" applyBorder="1" applyAlignment="1">
      <alignment vertical="center"/>
    </xf>
    <xf numFmtId="0" fontId="30" fillId="4" borderId="0" xfId="2086" applyFont="1" applyFill="1" applyBorder="1" applyAlignment="1">
      <alignment horizontal="center" vertical="center"/>
    </xf>
    <xf numFmtId="190" fontId="31" fillId="0" borderId="0" xfId="1598" applyNumberFormat="1" applyFont="1" applyFill="1" applyBorder="1" applyAlignment="1">
      <alignment horizontal="right" vertical="center"/>
    </xf>
    <xf numFmtId="191" fontId="35" fillId="0" borderId="0" xfId="1598" applyNumberFormat="1" applyFont="1" applyFill="1" applyBorder="1" applyAlignment="1">
      <alignment horizontal="right" vertical="center"/>
    </xf>
    <xf numFmtId="190" fontId="31" fillId="0" borderId="0" xfId="2086" applyNumberFormat="1" applyFont="1" applyFill="1" applyBorder="1" applyAlignment="1">
      <alignment horizontal="right" vertical="center"/>
    </xf>
    <xf numFmtId="191" fontId="35" fillId="0" borderId="0" xfId="2086" applyNumberFormat="1" applyFont="1" applyFill="1" applyBorder="1" applyAlignment="1">
      <alignment horizontal="right" vertical="center"/>
    </xf>
    <xf numFmtId="0" fontId="20" fillId="0" borderId="0" xfId="2086" applyFont="1" applyFill="1" applyBorder="1"/>
    <xf numFmtId="0" fontId="13" fillId="0" borderId="0" xfId="2086" applyFont="1" applyFill="1" applyBorder="1"/>
    <xf numFmtId="0" fontId="31" fillId="0" borderId="0" xfId="2086" applyFont="1" applyFill="1" applyBorder="1" applyAlignment="1">
      <alignment horizontal="right" vertical="center" wrapText="1"/>
    </xf>
    <xf numFmtId="0" fontId="13" fillId="0" borderId="0" xfId="2086" applyFont="1" applyFill="1" applyBorder="1" applyAlignment="1">
      <alignment vertical="center"/>
    </xf>
    <xf numFmtId="38" fontId="31" fillId="0" borderId="0" xfId="1599" applyNumberFormat="1" applyFont="1" applyFill="1" applyBorder="1" applyAlignment="1">
      <alignment vertical="center"/>
    </xf>
    <xf numFmtId="0" fontId="20" fillId="0" borderId="0" xfId="2086" applyNumberFormat="1" applyFont="1" applyAlignment="1">
      <alignment vertical="center"/>
    </xf>
    <xf numFmtId="0" fontId="29" fillId="0" borderId="0" xfId="2086" applyFont="1" applyFill="1" applyBorder="1" applyAlignment="1">
      <alignment vertical="center" wrapText="1"/>
    </xf>
    <xf numFmtId="38" fontId="11" fillId="13" borderId="72" xfId="0" applyNumberFormat="1" applyFont="1" applyFill="1" applyBorder="1" applyAlignment="1">
      <alignment vertical="center"/>
    </xf>
    <xf numFmtId="38" fontId="16" fillId="13" borderId="0" xfId="0" applyNumberFormat="1" applyFont="1" applyFill="1" applyBorder="1" applyAlignment="1">
      <alignment vertical="center"/>
    </xf>
    <xf numFmtId="0" fontId="16" fillId="0" borderId="41" xfId="2086" applyFont="1" applyFill="1" applyBorder="1" applyAlignment="1">
      <alignment vertical="center"/>
    </xf>
    <xf numFmtId="0" fontId="13" fillId="0" borderId="0" xfId="2086" applyFont="1" applyAlignment="1">
      <alignment vertical="center"/>
    </xf>
    <xf numFmtId="0" fontId="13" fillId="0" borderId="0" xfId="2086" applyFont="1"/>
    <xf numFmtId="0" fontId="16" fillId="13" borderId="30" xfId="2086" applyFont="1" applyFill="1" applyBorder="1" applyAlignment="1">
      <alignment vertical="center"/>
    </xf>
    <xf numFmtId="0" fontId="31" fillId="13" borderId="54" xfId="2086" applyFont="1" applyFill="1" applyBorder="1" applyAlignment="1">
      <alignment horizontal="right" vertical="center" wrapText="1"/>
    </xf>
    <xf numFmtId="0" fontId="31" fillId="13" borderId="53" xfId="2086" applyFont="1" applyFill="1" applyBorder="1" applyAlignment="1">
      <alignment horizontal="right" vertical="center" wrapText="1"/>
    </xf>
    <xf numFmtId="0" fontId="31" fillId="13" borderId="37" xfId="2086" applyFont="1" applyFill="1" applyBorder="1" applyAlignment="1">
      <alignment horizontal="right" vertical="center" wrapText="1"/>
    </xf>
    <xf numFmtId="38" fontId="11" fillId="13" borderId="81" xfId="0" applyNumberFormat="1" applyFont="1" applyFill="1" applyBorder="1" applyAlignment="1">
      <alignment horizontal="center" vertical="center"/>
    </xf>
    <xf numFmtId="38" fontId="11" fillId="13" borderId="82" xfId="0" applyNumberFormat="1" applyFont="1" applyFill="1" applyBorder="1" applyAlignment="1">
      <alignment horizontal="center" vertical="center"/>
    </xf>
    <xf numFmtId="38" fontId="13" fillId="4" borderId="0" xfId="0" applyNumberFormat="1" applyFont="1" applyFill="1" applyBorder="1" applyAlignment="1"/>
    <xf numFmtId="38" fontId="13" fillId="0" borderId="0" xfId="0" applyNumberFormat="1" applyFont="1" applyFill="1" applyBorder="1" applyAlignment="1"/>
    <xf numFmtId="38" fontId="8" fillId="0" borderId="0" xfId="0" applyNumberFormat="1" applyFont="1" applyFill="1" applyBorder="1" applyAlignment="1"/>
    <xf numFmtId="38" fontId="31" fillId="0" borderId="0" xfId="0" applyNumberFormat="1" applyFont="1" applyFill="1" applyBorder="1" applyAlignment="1">
      <alignment horizontal="right" vertical="center"/>
    </xf>
    <xf numFmtId="0" fontId="31" fillId="0" borderId="0" xfId="0" applyNumberFormat="1" applyFont="1" applyFill="1" applyBorder="1" applyAlignment="1"/>
    <xf numFmtId="38" fontId="49" fillId="0" borderId="0" xfId="0" applyNumberFormat="1" applyFont="1" applyFill="1" applyBorder="1" applyAlignment="1"/>
    <xf numFmtId="38" fontId="31" fillId="0" borderId="0" xfId="0" applyNumberFormat="1" applyFont="1" applyFill="1" applyBorder="1" applyAlignment="1">
      <alignment vertical="center"/>
    </xf>
    <xf numFmtId="38" fontId="13" fillId="0" borderId="22" xfId="0" applyNumberFormat="1" applyFont="1" applyFill="1" applyBorder="1" applyAlignment="1"/>
    <xf numFmtId="38" fontId="13" fillId="0" borderId="17" xfId="0" applyNumberFormat="1" applyFont="1" applyFill="1" applyBorder="1" applyAlignment="1"/>
    <xf numFmtId="0" fontId="20" fillId="0" borderId="0" xfId="2086" applyFont="1"/>
    <xf numFmtId="38" fontId="49" fillId="0" borderId="17" xfId="0" applyNumberFormat="1" applyFont="1" applyFill="1" applyBorder="1" applyAlignment="1"/>
    <xf numFmtId="38" fontId="49" fillId="4" borderId="0" xfId="0" applyNumberFormat="1" applyFont="1" applyFill="1" applyBorder="1" applyAlignment="1"/>
    <xf numFmtId="0" fontId="31" fillId="4" borderId="0" xfId="2086" applyFont="1" applyFill="1" applyBorder="1" applyAlignment="1">
      <alignment vertical="center"/>
    </xf>
    <xf numFmtId="0" fontId="16" fillId="4" borderId="0" xfId="2086" applyFont="1" applyFill="1" applyBorder="1" applyAlignment="1">
      <alignment vertical="center"/>
    </xf>
    <xf numFmtId="38" fontId="56" fillId="4" borderId="0" xfId="2087" applyNumberFormat="1" applyFont="1" applyFill="1" applyBorder="1" applyAlignment="1" applyProtection="1">
      <alignment horizontal="left"/>
    </xf>
    <xf numFmtId="0" fontId="35" fillId="4" borderId="0" xfId="2086" applyFont="1" applyFill="1" applyBorder="1" applyAlignment="1">
      <alignment horizontal="left" vertical="center"/>
    </xf>
    <xf numFmtId="0" fontId="23" fillId="0" borderId="22" xfId="2087" applyNumberFormat="1" applyFont="1" applyFill="1" applyBorder="1" applyAlignment="1" applyProtection="1">
      <alignment vertical="center"/>
    </xf>
    <xf numFmtId="0" fontId="11" fillId="0" borderId="0" xfId="2086" applyFont="1" applyFill="1" applyBorder="1" applyAlignment="1">
      <alignment vertical="center"/>
    </xf>
    <xf numFmtId="38" fontId="49" fillId="4" borderId="17" xfId="0" applyNumberFormat="1" applyFont="1" applyFill="1" applyBorder="1" applyAlignment="1"/>
    <xf numFmtId="38" fontId="31" fillId="4" borderId="0" xfId="0" applyNumberFormat="1" applyFont="1" applyFill="1" applyBorder="1" applyAlignment="1">
      <alignment horizontal="left" vertical="center"/>
    </xf>
    <xf numFmtId="0" fontId="35" fillId="4" borderId="0" xfId="2086" applyFont="1" applyFill="1" applyBorder="1" applyAlignment="1">
      <alignment vertical="center"/>
    </xf>
    <xf numFmtId="38" fontId="16" fillId="4" borderId="0" xfId="0" applyNumberFormat="1" applyFont="1" applyFill="1" applyBorder="1" applyAlignment="1">
      <alignment vertical="center"/>
    </xf>
    <xf numFmtId="0" fontId="20" fillId="4" borderId="0" xfId="2086" applyFont="1" applyFill="1" applyBorder="1"/>
    <xf numFmtId="0" fontId="16" fillId="13" borderId="21" xfId="2086" applyFont="1" applyFill="1" applyBorder="1" applyAlignment="1">
      <alignment vertical="center"/>
    </xf>
    <xf numFmtId="0" fontId="16" fillId="13" borderId="23" xfId="2086" applyFont="1" applyFill="1" applyBorder="1" applyAlignment="1">
      <alignment vertical="center"/>
    </xf>
    <xf numFmtId="0" fontId="11" fillId="13" borderId="23" xfId="2086" applyFont="1" applyFill="1" applyBorder="1" applyAlignment="1">
      <alignment vertical="center"/>
    </xf>
    <xf numFmtId="38" fontId="74" fillId="0" borderId="11" xfId="1602" applyFont="1" applyFill="1">
      <alignment horizontal="center" vertical="center"/>
    </xf>
    <xf numFmtId="0" fontId="23" fillId="0" borderId="0" xfId="2087" applyNumberFormat="1" applyFont="1" applyFill="1" applyAlignment="1" applyProtection="1">
      <alignment vertical="center"/>
    </xf>
    <xf numFmtId="0" fontId="31" fillId="4" borderId="0" xfId="2086" applyFont="1" applyFill="1" applyBorder="1" applyAlignment="1">
      <alignment horizontal="right" vertical="center"/>
    </xf>
    <xf numFmtId="0" fontId="13" fillId="4" borderId="0" xfId="2086" applyFont="1" applyFill="1" applyBorder="1" applyAlignment="1">
      <alignment vertical="center"/>
    </xf>
    <xf numFmtId="0" fontId="13" fillId="4" borderId="0" xfId="2086" applyFont="1" applyFill="1" applyBorder="1"/>
    <xf numFmtId="0" fontId="16" fillId="4" borderId="0" xfId="2086" applyFont="1" applyFill="1" applyBorder="1"/>
    <xf numFmtId="0" fontId="30" fillId="4" borderId="0" xfId="2086" applyFont="1" applyFill="1" applyBorder="1" applyAlignment="1">
      <alignment horizontal="center" vertical="center"/>
    </xf>
    <xf numFmtId="0" fontId="13" fillId="0" borderId="0" xfId="2086" applyFont="1" applyAlignment="1">
      <alignment vertical="center"/>
    </xf>
    <xf numFmtId="0" fontId="13" fillId="0" borderId="0" xfId="2086" applyFont="1"/>
    <xf numFmtId="187" fontId="31" fillId="0" borderId="0" xfId="2086" applyNumberFormat="1" applyFont="1" applyBorder="1" applyAlignment="1">
      <alignment vertical="center"/>
    </xf>
    <xf numFmtId="187" fontId="31" fillId="4" borderId="0" xfId="2086" applyNumberFormat="1" applyFont="1" applyFill="1" applyBorder="1" applyAlignment="1">
      <alignment vertical="center"/>
    </xf>
    <xf numFmtId="187" fontId="35" fillId="4" borderId="0" xfId="2086" applyNumberFormat="1" applyFont="1" applyFill="1" applyBorder="1" applyAlignment="1">
      <alignment vertical="center"/>
    </xf>
    <xf numFmtId="38" fontId="49" fillId="0" borderId="0" xfId="2086" applyNumberFormat="1" applyFont="1" applyFill="1" applyBorder="1" applyAlignment="1">
      <alignment vertical="center"/>
    </xf>
    <xf numFmtId="0" fontId="49" fillId="0" borderId="0" xfId="2086" applyFont="1" applyFill="1" applyBorder="1" applyAlignment="1">
      <alignment vertical="center"/>
    </xf>
    <xf numFmtId="187" fontId="16" fillId="0" borderId="0" xfId="2086" applyNumberFormat="1" applyFont="1" applyBorder="1" applyAlignment="1">
      <alignment vertical="center"/>
    </xf>
    <xf numFmtId="187" fontId="11" fillId="0" borderId="0" xfId="2086" applyNumberFormat="1" applyFont="1" applyBorder="1" applyAlignment="1">
      <alignment vertical="center"/>
    </xf>
    <xf numFmtId="0" fontId="35" fillId="0" borderId="0" xfId="2086" applyFont="1" applyBorder="1" applyAlignment="1">
      <alignment horizontal="left" vertical="center"/>
    </xf>
    <xf numFmtId="0" fontId="16" fillId="13" borderId="0" xfId="2086" applyFont="1" applyFill="1" applyBorder="1" applyAlignment="1">
      <alignment horizontal="right" vertical="center"/>
    </xf>
    <xf numFmtId="0" fontId="11" fillId="13" borderId="21" xfId="2086" applyFont="1" applyFill="1" applyBorder="1" applyAlignment="1">
      <alignment vertical="center"/>
    </xf>
    <xf numFmtId="38" fontId="56" fillId="0" borderId="0" xfId="2087" applyNumberFormat="1" applyFont="1" applyFill="1" applyBorder="1" applyAlignment="1" applyProtection="1">
      <alignment horizontal="left"/>
    </xf>
    <xf numFmtId="38" fontId="64" fillId="0" borderId="22" xfId="0" applyNumberFormat="1" applyFont="1" applyFill="1" applyBorder="1" applyAlignment="1"/>
    <xf numFmtId="38" fontId="64" fillId="0" borderId="0" xfId="0" applyNumberFormat="1" applyFont="1" applyFill="1" applyBorder="1" applyAlignment="1"/>
    <xf numFmtId="184" fontId="31" fillId="0" borderId="0" xfId="0" applyNumberFormat="1" applyFont="1" applyBorder="1" applyAlignment="1">
      <alignment vertical="center"/>
    </xf>
    <xf numFmtId="38" fontId="13" fillId="0" borderId="27" xfId="0" applyNumberFormat="1" applyFont="1" applyFill="1" applyBorder="1" applyAlignment="1"/>
    <xf numFmtId="38" fontId="56" fillId="0" borderId="27" xfId="2087" applyNumberFormat="1" applyFont="1" applyFill="1" applyBorder="1" applyAlignment="1" applyProtection="1">
      <alignment horizontal="left"/>
    </xf>
    <xf numFmtId="0" fontId="23" fillId="0" borderId="43" xfId="2087" applyNumberFormat="1" applyFont="1" applyFill="1" applyBorder="1" applyAlignment="1" applyProtection="1">
      <alignment vertical="center"/>
    </xf>
    <xf numFmtId="0" fontId="68" fillId="0" borderId="13" xfId="2086" applyFont="1" applyFill="1" applyBorder="1" applyAlignment="1">
      <alignment vertical="center"/>
    </xf>
    <xf numFmtId="38" fontId="68" fillId="0" borderId="18" xfId="2086" applyNumberFormat="1" applyFont="1" applyFill="1" applyBorder="1" applyAlignment="1">
      <alignment vertical="center"/>
    </xf>
    <xf numFmtId="0" fontId="68" fillId="0" borderId="18" xfId="2086" applyFont="1" applyFill="1" applyBorder="1" applyAlignment="1">
      <alignment vertical="center"/>
    </xf>
    <xf numFmtId="0" fontId="20" fillId="0" borderId="0" xfId="2086" applyFont="1" applyAlignment="1">
      <alignment vertical="top"/>
    </xf>
    <xf numFmtId="0" fontId="16" fillId="0" borderId="13" xfId="2086" applyFont="1" applyFill="1" applyBorder="1" applyAlignment="1">
      <alignment vertical="center"/>
    </xf>
    <xf numFmtId="196" fontId="11" fillId="0" borderId="23" xfId="1520" applyNumberFormat="1" applyFont="1" applyBorder="1" applyAlignment="1">
      <alignment vertical="center"/>
    </xf>
    <xf numFmtId="0" fontId="32" fillId="0" borderId="18" xfId="2086" applyFont="1" applyFill="1" applyBorder="1" applyAlignment="1">
      <alignment horizontal="center" vertical="center"/>
    </xf>
    <xf numFmtId="0" fontId="16" fillId="0" borderId="0" xfId="2086" applyFont="1" applyBorder="1" applyAlignment="1">
      <alignment vertical="center"/>
    </xf>
    <xf numFmtId="184" fontId="16" fillId="0" borderId="0" xfId="2086" applyNumberFormat="1" applyFont="1" applyBorder="1" applyAlignment="1">
      <alignment horizontal="right" vertical="center"/>
    </xf>
    <xf numFmtId="0" fontId="29" fillId="10" borderId="0" xfId="2086" applyFont="1" applyFill="1" applyBorder="1" applyAlignment="1">
      <alignment horizontal="right" vertical="center"/>
    </xf>
    <xf numFmtId="0" fontId="29" fillId="10" borderId="0" xfId="2086" applyFont="1" applyFill="1" applyBorder="1" applyAlignment="1">
      <alignment vertical="center"/>
    </xf>
    <xf numFmtId="9" fontId="13" fillId="0" borderId="0" xfId="1391" applyFont="1" applyFill="1" applyBorder="1"/>
    <xf numFmtId="183" fontId="67" fillId="0" borderId="0" xfId="1520" applyNumberFormat="1" applyFont="1" applyBorder="1" applyAlignment="1">
      <alignment vertical="center"/>
    </xf>
    <xf numFmtId="187" fontId="11" fillId="0" borderId="0" xfId="2086" applyNumberFormat="1" applyFont="1" applyFill="1" applyBorder="1" applyAlignment="1">
      <alignment vertical="center"/>
    </xf>
    <xf numFmtId="183" fontId="11" fillId="0" borderId="0" xfId="1520" applyNumberFormat="1" applyFont="1" applyFill="1" applyBorder="1" applyAlignment="1">
      <alignment horizontal="right" vertical="center"/>
    </xf>
    <xf numFmtId="184" fontId="31" fillId="0" borderId="0" xfId="2086" applyNumberFormat="1" applyFont="1" applyFill="1" applyBorder="1" applyAlignment="1">
      <alignment vertical="center"/>
    </xf>
    <xf numFmtId="184" fontId="13" fillId="0" borderId="0" xfId="0" applyNumberFormat="1" applyFont="1" applyFill="1" applyBorder="1" applyAlignment="1"/>
    <xf numFmtId="0" fontId="49" fillId="0" borderId="0" xfId="2086" applyFont="1" applyBorder="1" applyAlignment="1">
      <alignment vertical="center"/>
    </xf>
    <xf numFmtId="38" fontId="66" fillId="0" borderId="0" xfId="2086" applyNumberFormat="1" applyFont="1" applyBorder="1" applyAlignment="1">
      <alignment vertical="center"/>
    </xf>
    <xf numFmtId="0" fontId="66" fillId="0" borderId="0" xfId="2086" applyFont="1" applyBorder="1" applyAlignment="1">
      <alignment vertical="center"/>
    </xf>
    <xf numFmtId="38" fontId="66" fillId="0" borderId="0" xfId="2086" applyNumberFormat="1" applyFont="1" applyFill="1" applyBorder="1" applyAlignment="1">
      <alignment vertical="center"/>
    </xf>
    <xf numFmtId="0" fontId="66" fillId="0" borderId="0" xfId="2086" applyFont="1" applyFill="1" applyBorder="1" applyAlignment="1">
      <alignment vertical="center"/>
    </xf>
    <xf numFmtId="0" fontId="39" fillId="0" borderId="0" xfId="2086" applyFont="1"/>
    <xf numFmtId="38" fontId="66" fillId="0" borderId="0" xfId="0" applyNumberFormat="1" applyFont="1" applyFill="1" applyBorder="1" applyAlignment="1"/>
    <xf numFmtId="184" fontId="31" fillId="0" borderId="0" xfId="2086" applyNumberFormat="1" applyFont="1" applyBorder="1" applyAlignment="1">
      <alignment vertical="center"/>
    </xf>
    <xf numFmtId="184" fontId="31" fillId="0" borderId="0" xfId="2086" applyNumberFormat="1" applyFont="1" applyAlignment="1">
      <alignment vertical="center"/>
    </xf>
    <xf numFmtId="184" fontId="16" fillId="0" borderId="21" xfId="2086" applyNumberFormat="1" applyFont="1" applyBorder="1" applyAlignment="1">
      <alignment vertical="center"/>
    </xf>
    <xf numFmtId="184" fontId="68" fillId="0" borderId="13" xfId="2086" applyNumberFormat="1" applyFont="1" applyFill="1" applyBorder="1" applyAlignment="1">
      <alignment vertical="center"/>
    </xf>
    <xf numFmtId="184" fontId="16" fillId="0" borderId="13" xfId="2086" applyNumberFormat="1" applyFont="1" applyFill="1" applyBorder="1" applyAlignment="1">
      <alignment vertical="center"/>
    </xf>
    <xf numFmtId="184" fontId="68" fillId="0" borderId="18" xfId="2086" applyNumberFormat="1" applyFont="1" applyBorder="1" applyAlignment="1">
      <alignment vertical="center"/>
    </xf>
    <xf numFmtId="184" fontId="68" fillId="0" borderId="18" xfId="2086" applyNumberFormat="1" applyFont="1" applyFill="1" applyBorder="1" applyAlignment="1">
      <alignment vertical="center"/>
    </xf>
    <xf numFmtId="184" fontId="16" fillId="0" borderId="23" xfId="2086" applyNumberFormat="1" applyFont="1" applyBorder="1" applyAlignment="1">
      <alignment vertical="center"/>
    </xf>
    <xf numFmtId="184" fontId="16" fillId="0" borderId="48" xfId="2086" applyNumberFormat="1" applyFont="1" applyBorder="1" applyAlignment="1">
      <alignment vertical="center"/>
    </xf>
    <xf numFmtId="184" fontId="16" fillId="0" borderId="50" xfId="2086" applyNumberFormat="1" applyFont="1" applyBorder="1" applyAlignment="1">
      <alignment vertical="center"/>
    </xf>
    <xf numFmtId="0" fontId="16" fillId="13" borderId="55" xfId="2086" applyFont="1" applyFill="1" applyBorder="1" applyAlignment="1">
      <alignment horizontal="right" vertical="center"/>
    </xf>
    <xf numFmtId="184" fontId="16" fillId="12" borderId="21" xfId="2086" applyNumberFormat="1" applyFont="1" applyFill="1" applyBorder="1" applyAlignment="1">
      <alignment vertical="center"/>
    </xf>
    <xf numFmtId="184" fontId="16" fillId="12" borderId="23" xfId="2086" applyNumberFormat="1" applyFont="1" applyFill="1" applyBorder="1" applyAlignment="1">
      <alignment vertical="center"/>
    </xf>
    <xf numFmtId="184" fontId="11" fillId="13" borderId="21" xfId="2086" applyNumberFormat="1" applyFont="1" applyFill="1" applyBorder="1" applyAlignment="1">
      <alignment vertical="center"/>
    </xf>
    <xf numFmtId="184" fontId="16" fillId="13" borderId="21" xfId="2086" applyNumberFormat="1" applyFont="1" applyFill="1" applyBorder="1" applyAlignment="1">
      <alignment vertical="center"/>
    </xf>
    <xf numFmtId="184" fontId="16" fillId="13" borderId="23" xfId="2086" applyNumberFormat="1" applyFont="1" applyFill="1" applyBorder="1" applyAlignment="1">
      <alignment vertical="center"/>
    </xf>
    <xf numFmtId="38" fontId="199" fillId="0" borderId="17" xfId="0" applyNumberFormat="1" applyFont="1" applyFill="1" applyBorder="1" applyAlignment="1"/>
    <xf numFmtId="38" fontId="16" fillId="0" borderId="0" xfId="0" applyNumberFormat="1" applyFont="1" applyFill="1" applyBorder="1" applyAlignment="1"/>
    <xf numFmtId="38" fontId="11" fillId="0" borderId="0" xfId="0" applyNumberFormat="1" applyFont="1" applyFill="1" applyBorder="1" applyAlignment="1"/>
    <xf numFmtId="0" fontId="29" fillId="4" borderId="0" xfId="2086" applyFont="1" applyFill="1" applyBorder="1" applyAlignment="1">
      <alignment horizontal="center" vertical="center"/>
    </xf>
    <xf numFmtId="38" fontId="13" fillId="4" borderId="0" xfId="0" applyNumberFormat="1" applyFont="1" applyFill="1" applyBorder="1" applyAlignment="1"/>
    <xf numFmtId="38" fontId="13" fillId="0" borderId="0" xfId="0" applyNumberFormat="1" applyFont="1" applyFill="1" applyBorder="1" applyAlignment="1"/>
    <xf numFmtId="38" fontId="49" fillId="0" borderId="0" xfId="0" applyNumberFormat="1" applyFont="1" applyFill="1" applyBorder="1" applyAlignment="1"/>
    <xf numFmtId="38" fontId="32" fillId="0" borderId="0" xfId="0" applyNumberFormat="1" applyFont="1" applyFill="1" applyBorder="1" applyAlignment="1">
      <alignment horizontal="center" vertical="center"/>
    </xf>
    <xf numFmtId="38" fontId="13" fillId="0" borderId="22" xfId="0" applyNumberFormat="1" applyFont="1" applyFill="1" applyBorder="1" applyAlignment="1"/>
    <xf numFmtId="38" fontId="13" fillId="0" borderId="17" xfId="0" applyNumberFormat="1" applyFont="1" applyFill="1" applyBorder="1" applyAlignment="1"/>
    <xf numFmtId="0" fontId="20" fillId="0" borderId="0" xfId="2086" applyFont="1"/>
    <xf numFmtId="38" fontId="49" fillId="0" borderId="17" xfId="0" applyNumberFormat="1" applyFont="1" applyFill="1" applyBorder="1" applyAlignment="1"/>
    <xf numFmtId="0" fontId="16" fillId="0" borderId="0" xfId="2086" applyFont="1" applyBorder="1" applyAlignment="1">
      <alignment horizontal="right" vertical="center"/>
    </xf>
    <xf numFmtId="38" fontId="49" fillId="4" borderId="0" xfId="0" applyNumberFormat="1" applyFont="1" applyFill="1" applyBorder="1" applyAlignment="1"/>
    <xf numFmtId="0" fontId="31" fillId="4" borderId="0" xfId="2086" applyFont="1" applyFill="1" applyBorder="1" applyAlignment="1">
      <alignment vertical="center"/>
    </xf>
    <xf numFmtId="0" fontId="16" fillId="4" borderId="0" xfId="2086" applyFont="1" applyFill="1" applyBorder="1" applyAlignment="1">
      <alignment vertical="center"/>
    </xf>
    <xf numFmtId="38" fontId="56" fillId="4" borderId="0" xfId="2087" applyNumberFormat="1" applyFont="1" applyFill="1" applyBorder="1" applyAlignment="1" applyProtection="1">
      <alignment horizontal="left"/>
    </xf>
    <xf numFmtId="0" fontId="35" fillId="4" borderId="0" xfId="2086" applyFont="1" applyFill="1" applyBorder="1" applyAlignment="1">
      <alignment horizontal="left" vertical="center"/>
    </xf>
    <xf numFmtId="38" fontId="16" fillId="0" borderId="0" xfId="0" applyNumberFormat="1" applyFont="1" applyFill="1" applyBorder="1" applyAlignment="1">
      <alignment horizontal="right" vertical="center"/>
    </xf>
    <xf numFmtId="0" fontId="11" fillId="0" borderId="0" xfId="2086" applyFont="1" applyFill="1" applyBorder="1" applyAlignment="1">
      <alignment vertical="center"/>
    </xf>
    <xf numFmtId="38" fontId="31" fillId="4" borderId="0" xfId="0" applyNumberFormat="1" applyFont="1" applyFill="1" applyBorder="1" applyAlignment="1">
      <alignment horizontal="left" vertical="center"/>
    </xf>
    <xf numFmtId="0" fontId="35" fillId="4" borderId="0" xfId="2086" applyFont="1" applyFill="1" applyBorder="1" applyAlignment="1">
      <alignment vertical="center"/>
    </xf>
    <xf numFmtId="38" fontId="16" fillId="4" borderId="0" xfId="0" applyNumberFormat="1" applyFont="1" applyFill="1" applyBorder="1" applyAlignment="1">
      <alignment vertical="center"/>
    </xf>
    <xf numFmtId="0" fontId="20" fillId="4" borderId="0" xfId="2086" applyFont="1" applyFill="1" applyBorder="1"/>
    <xf numFmtId="0" fontId="16" fillId="13" borderId="21" xfId="2086" applyFont="1" applyFill="1" applyBorder="1" applyAlignment="1">
      <alignment vertical="center"/>
    </xf>
    <xf numFmtId="0" fontId="11" fillId="13" borderId="23" xfId="2086" applyFont="1" applyFill="1" applyBorder="1" applyAlignment="1">
      <alignment vertical="center"/>
    </xf>
    <xf numFmtId="38" fontId="74" fillId="0" borderId="11" xfId="1602" applyFont="1" applyFill="1">
      <alignment horizontal="center" vertical="center"/>
    </xf>
    <xf numFmtId="0" fontId="31" fillId="4" borderId="0" xfId="2086" applyFont="1" applyFill="1" applyBorder="1" applyAlignment="1">
      <alignment horizontal="right" vertical="center"/>
    </xf>
    <xf numFmtId="38" fontId="31" fillId="4" borderId="0" xfId="1599" applyNumberFormat="1" applyFont="1" applyFill="1" applyBorder="1" applyAlignment="1">
      <alignment vertical="center"/>
    </xf>
    <xf numFmtId="38" fontId="35" fillId="4" borderId="0" xfId="1599" applyNumberFormat="1" applyFont="1" applyFill="1" applyBorder="1" applyAlignment="1">
      <alignment vertical="center"/>
    </xf>
    <xf numFmtId="38" fontId="31" fillId="4" borderId="0" xfId="2086" applyNumberFormat="1" applyFont="1" applyFill="1" applyBorder="1" applyAlignment="1">
      <alignment vertical="center"/>
    </xf>
    <xf numFmtId="38" fontId="16" fillId="4" borderId="0" xfId="2086" applyNumberFormat="1" applyFont="1" applyFill="1" applyBorder="1" applyAlignment="1">
      <alignment vertical="center"/>
    </xf>
    <xf numFmtId="0" fontId="13" fillId="4" borderId="0" xfId="2086" applyFont="1" applyFill="1" applyBorder="1" applyAlignment="1">
      <alignment vertical="center"/>
    </xf>
    <xf numFmtId="0" fontId="13" fillId="4" borderId="0" xfId="2086" applyFont="1" applyFill="1" applyBorder="1"/>
    <xf numFmtId="0" fontId="16" fillId="4" borderId="0" xfId="2086" applyFont="1" applyFill="1" applyBorder="1"/>
    <xf numFmtId="0" fontId="30" fillId="4" borderId="0" xfId="2086" applyFont="1" applyFill="1" applyBorder="1" applyAlignment="1">
      <alignment horizontal="center" vertical="center"/>
    </xf>
    <xf numFmtId="0" fontId="13" fillId="0" borderId="0" xfId="2086" applyFont="1" applyAlignment="1">
      <alignment vertical="center"/>
    </xf>
    <xf numFmtId="0" fontId="16" fillId="13" borderId="30" xfId="2086" applyFont="1" applyFill="1" applyBorder="1" applyAlignment="1">
      <alignment vertical="center"/>
    </xf>
    <xf numFmtId="187" fontId="31" fillId="0" borderId="0" xfId="2086" applyNumberFormat="1" applyFont="1" applyBorder="1" applyAlignment="1">
      <alignment vertical="center"/>
    </xf>
    <xf numFmtId="187" fontId="31" fillId="4" borderId="0" xfId="2086" applyNumberFormat="1" applyFont="1" applyFill="1" applyBorder="1" applyAlignment="1">
      <alignment vertical="center"/>
    </xf>
    <xf numFmtId="187" fontId="35" fillId="4" borderId="0" xfId="2086" applyNumberFormat="1" applyFont="1" applyFill="1" applyBorder="1" applyAlignment="1">
      <alignment vertical="center"/>
    </xf>
    <xf numFmtId="187" fontId="16" fillId="0" borderId="0" xfId="2086" applyNumberFormat="1" applyFont="1" applyBorder="1" applyAlignment="1">
      <alignment vertical="center"/>
    </xf>
    <xf numFmtId="187" fontId="11" fillId="0" borderId="0" xfId="2086" applyNumberFormat="1" applyFont="1" applyBorder="1" applyAlignment="1">
      <alignment vertical="center"/>
    </xf>
    <xf numFmtId="0" fontId="11" fillId="13" borderId="21" xfId="2086" applyFont="1" applyFill="1" applyBorder="1" applyAlignment="1">
      <alignment vertical="center"/>
    </xf>
    <xf numFmtId="38" fontId="31" fillId="0" borderId="0" xfId="2086" applyNumberFormat="1" applyFont="1" applyBorder="1" applyAlignment="1">
      <alignment vertical="center"/>
    </xf>
    <xf numFmtId="0" fontId="13" fillId="0" borderId="0" xfId="2086" applyFont="1" applyBorder="1" applyAlignment="1">
      <alignment vertical="center"/>
    </xf>
    <xf numFmtId="38" fontId="16" fillId="0" borderId="17" xfId="0" applyNumberFormat="1" applyFont="1" applyFill="1" applyBorder="1" applyAlignment="1"/>
    <xf numFmtId="187" fontId="68" fillId="0" borderId="0" xfId="2086" applyNumberFormat="1" applyFont="1" applyBorder="1" applyAlignment="1">
      <alignment vertical="center"/>
    </xf>
    <xf numFmtId="38" fontId="11" fillId="0" borderId="17" xfId="0" applyNumberFormat="1" applyFont="1" applyFill="1" applyBorder="1" applyAlignment="1"/>
    <xf numFmtId="187" fontId="67" fillId="0" borderId="0" xfId="2086" applyNumberFormat="1" applyFont="1" applyBorder="1" applyAlignment="1">
      <alignment vertical="center"/>
    </xf>
    <xf numFmtId="187" fontId="63" fillId="0" borderId="0" xfId="2086" applyNumberFormat="1" applyFont="1" applyBorder="1" applyAlignment="1">
      <alignment vertical="center"/>
    </xf>
    <xf numFmtId="38" fontId="63" fillId="0" borderId="0" xfId="2086" applyNumberFormat="1" applyFont="1" applyBorder="1" applyAlignment="1">
      <alignment vertical="center"/>
    </xf>
    <xf numFmtId="38" fontId="16" fillId="4" borderId="0" xfId="0" applyNumberFormat="1" applyFont="1" applyFill="1" applyBorder="1" applyAlignment="1"/>
    <xf numFmtId="187" fontId="16" fillId="4" borderId="0" xfId="2086" applyNumberFormat="1" applyFont="1" applyFill="1" applyBorder="1" applyAlignment="1">
      <alignment vertical="center"/>
    </xf>
    <xf numFmtId="0" fontId="16" fillId="0" borderId="0" xfId="2086" applyFont="1" applyFill="1" applyBorder="1" applyAlignment="1">
      <alignment horizontal="right" vertical="center"/>
    </xf>
    <xf numFmtId="38" fontId="31" fillId="0" borderId="0" xfId="0" applyNumberFormat="1" applyFont="1" applyBorder="1" applyAlignment="1">
      <alignment vertical="center"/>
    </xf>
    <xf numFmtId="0" fontId="11" fillId="4" borderId="0" xfId="2086" applyFont="1" applyFill="1" applyBorder="1" applyAlignment="1">
      <alignment vertical="center"/>
    </xf>
    <xf numFmtId="38" fontId="13" fillId="0" borderId="0" xfId="0" applyNumberFormat="1" applyFont="1" applyFill="1" applyBorder="1" applyAlignment="1"/>
    <xf numFmtId="38" fontId="16" fillId="0" borderId="0" xfId="0" applyNumberFormat="1" applyFont="1" applyAlignment="1">
      <alignment horizontal="left" vertical="center"/>
    </xf>
    <xf numFmtId="38" fontId="31" fillId="0" borderId="0" xfId="0" applyNumberFormat="1" applyFont="1" applyBorder="1" applyAlignment="1">
      <alignment horizontal="left" vertical="center"/>
    </xf>
    <xf numFmtId="0" fontId="23" fillId="0" borderId="22" xfId="2087" applyNumberFormat="1" applyFont="1" applyFill="1" applyBorder="1" applyAlignment="1" applyProtection="1">
      <alignment horizontal="left" vertical="center"/>
    </xf>
    <xf numFmtId="0" fontId="23" fillId="0" borderId="0" xfId="2087" applyNumberFormat="1" applyFont="1" applyFill="1" applyBorder="1" applyAlignment="1" applyProtection="1">
      <alignment horizontal="left" vertical="center"/>
    </xf>
    <xf numFmtId="38" fontId="49" fillId="0" borderId="0" xfId="0" applyNumberFormat="1" applyFont="1" applyFill="1" applyBorder="1" applyAlignment="1"/>
    <xf numFmtId="38" fontId="30" fillId="0" borderId="0" xfId="0" applyNumberFormat="1" applyFont="1" applyFill="1" applyBorder="1" applyAlignment="1"/>
    <xf numFmtId="38" fontId="31" fillId="0" borderId="0" xfId="0" applyNumberFormat="1" applyFont="1" applyFill="1" applyBorder="1" applyAlignment="1"/>
    <xf numFmtId="38" fontId="31" fillId="0" borderId="0" xfId="0" applyNumberFormat="1" applyFont="1" applyAlignment="1">
      <alignment horizontal="left" vertical="center"/>
    </xf>
    <xf numFmtId="38" fontId="35" fillId="4" borderId="0" xfId="0" applyNumberFormat="1" applyFont="1" applyFill="1" applyBorder="1" applyAlignment="1"/>
    <xf numFmtId="38" fontId="142" fillId="0" borderId="11" xfId="2087" applyNumberFormat="1" applyFont="1" applyFill="1" applyBorder="1" applyAlignment="1" applyProtection="1">
      <alignment horizontal="center" vertical="center"/>
    </xf>
    <xf numFmtId="38" fontId="35" fillId="0" borderId="0" xfId="0" applyNumberFormat="1" applyFont="1" applyFill="1" applyBorder="1" applyAlignment="1"/>
    <xf numFmtId="38" fontId="30" fillId="0" borderId="22" xfId="0" applyNumberFormat="1" applyFont="1" applyFill="1" applyBorder="1" applyAlignment="1"/>
    <xf numFmtId="38" fontId="30" fillId="0" borderId="17" xfId="0" applyNumberFormat="1" applyFont="1" applyFill="1" applyBorder="1" applyAlignment="1"/>
    <xf numFmtId="38" fontId="54" fillId="0" borderId="0" xfId="2087" applyNumberFormat="1" applyFont="1" applyFill="1" applyBorder="1" applyAlignment="1" applyProtection="1">
      <alignment horizontal="left"/>
    </xf>
    <xf numFmtId="38" fontId="31" fillId="4" borderId="0" xfId="0" applyNumberFormat="1" applyFont="1" applyFill="1" applyBorder="1" applyAlignment="1">
      <alignment horizontal="left"/>
    </xf>
    <xf numFmtId="38" fontId="13" fillId="0" borderId="22" xfId="0" applyNumberFormat="1" applyFont="1" applyFill="1" applyBorder="1" applyAlignment="1"/>
    <xf numFmtId="38" fontId="13" fillId="0" borderId="17" xfId="0" applyNumberFormat="1" applyFont="1" applyFill="1" applyBorder="1" applyAlignment="1"/>
    <xf numFmtId="0" fontId="20" fillId="0" borderId="0" xfId="2086" applyFont="1"/>
    <xf numFmtId="38" fontId="49" fillId="0" borderId="17" xfId="0" applyNumberFormat="1" applyFont="1" applyFill="1" applyBorder="1" applyAlignment="1"/>
    <xf numFmtId="38" fontId="31" fillId="4" borderId="0" xfId="0" applyNumberFormat="1" applyFont="1" applyFill="1" applyBorder="1" applyAlignment="1">
      <alignment horizontal="right"/>
    </xf>
    <xf numFmtId="38" fontId="31" fillId="0" borderId="17" xfId="0" applyNumberFormat="1" applyFont="1" applyFill="1" applyBorder="1" applyAlignment="1"/>
    <xf numFmtId="38" fontId="74" fillId="0" borderId="11" xfId="1602" applyFont="1" applyFill="1">
      <alignment horizontal="center" vertical="center"/>
    </xf>
    <xf numFmtId="38" fontId="31" fillId="4" borderId="0" xfId="1599" applyNumberFormat="1" applyFont="1" applyFill="1" applyBorder="1" applyAlignment="1">
      <alignment vertical="center"/>
    </xf>
    <xf numFmtId="38" fontId="65" fillId="0" borderId="0" xfId="0" applyNumberFormat="1" applyFont="1" applyFill="1" applyBorder="1" applyAlignment="1">
      <alignment vertical="top"/>
    </xf>
    <xf numFmtId="38" fontId="49" fillId="0" borderId="0" xfId="2086" applyNumberFormat="1" applyFont="1" applyFill="1" applyBorder="1" applyAlignment="1">
      <alignment vertical="center"/>
    </xf>
    <xf numFmtId="0" fontId="49" fillId="0" borderId="0" xfId="2086" applyFont="1" applyFill="1" applyBorder="1" applyAlignment="1">
      <alignment vertical="center"/>
    </xf>
    <xf numFmtId="184" fontId="31" fillId="0" borderId="0" xfId="2086" applyNumberFormat="1" applyFont="1" applyFill="1" applyBorder="1" applyAlignment="1">
      <alignment vertical="center"/>
    </xf>
    <xf numFmtId="184" fontId="13" fillId="0" borderId="0" xfId="0" applyNumberFormat="1" applyFont="1" applyFill="1" applyBorder="1" applyAlignment="1"/>
    <xf numFmtId="38" fontId="31" fillId="0" borderId="0" xfId="2086" applyNumberFormat="1" applyFont="1" applyBorder="1" applyAlignment="1">
      <alignment vertical="center"/>
    </xf>
    <xf numFmtId="0" fontId="31" fillId="0" borderId="0" xfId="2086" applyFont="1" applyFill="1" applyBorder="1" applyAlignment="1">
      <alignment vertical="center"/>
    </xf>
    <xf numFmtId="38" fontId="49" fillId="0" borderId="0" xfId="1599" applyNumberFormat="1" applyFont="1" applyFill="1" applyBorder="1" applyAlignment="1">
      <alignment vertical="center"/>
    </xf>
    <xf numFmtId="38" fontId="48" fillId="0" borderId="0" xfId="1599" applyNumberFormat="1" applyFont="1" applyFill="1" applyBorder="1" applyAlignment="1">
      <alignment vertical="center"/>
    </xf>
    <xf numFmtId="184" fontId="13" fillId="0" borderId="0" xfId="2086" applyNumberFormat="1" applyFont="1" applyAlignment="1">
      <alignment vertical="center"/>
    </xf>
    <xf numFmtId="38" fontId="30" fillId="10" borderId="0" xfId="0" applyNumberFormat="1" applyFont="1" applyFill="1" applyBorder="1" applyAlignment="1">
      <alignment vertical="center"/>
    </xf>
    <xf numFmtId="182" fontId="35" fillId="0" borderId="30" xfId="1391" applyNumberFormat="1" applyFont="1" applyFill="1" applyBorder="1" applyAlignment="1">
      <alignment horizontal="center" vertical="center"/>
    </xf>
    <xf numFmtId="182" fontId="35" fillId="0" borderId="21" xfId="1391" applyNumberFormat="1" applyFont="1" applyFill="1" applyBorder="1" applyAlignment="1">
      <alignment horizontal="center" vertical="center"/>
    </xf>
    <xf numFmtId="182" fontId="35" fillId="0" borderId="23" xfId="1391" applyNumberFormat="1" applyFont="1" applyBorder="1" applyAlignment="1">
      <alignment horizontal="center" vertical="center"/>
    </xf>
    <xf numFmtId="38" fontId="35" fillId="0" borderId="0" xfId="2086" applyNumberFormat="1" applyFont="1" applyBorder="1" applyAlignment="1">
      <alignment vertical="center"/>
    </xf>
    <xf numFmtId="184" fontId="20" fillId="0" borderId="0" xfId="2086" applyNumberFormat="1" applyFont="1"/>
    <xf numFmtId="38" fontId="31" fillId="13" borderId="57" xfId="0" applyNumberFormat="1" applyFont="1" applyFill="1" applyBorder="1" applyAlignment="1">
      <alignment horizontal="center" vertical="center"/>
    </xf>
    <xf numFmtId="9" fontId="31" fillId="0" borderId="30" xfId="1391" applyFont="1" applyFill="1" applyBorder="1" applyAlignment="1">
      <alignment horizontal="center" vertical="center"/>
    </xf>
    <xf numFmtId="38" fontId="31" fillId="13" borderId="58" xfId="0" applyNumberFormat="1" applyFont="1" applyFill="1" applyBorder="1" applyAlignment="1">
      <alignment horizontal="right" vertical="center"/>
    </xf>
    <xf numFmtId="253" fontId="46" fillId="0" borderId="68" xfId="0" applyNumberFormat="1" applyFont="1" applyFill="1" applyBorder="1" applyAlignment="1">
      <alignment horizontal="right" vertical="center"/>
    </xf>
    <xf numFmtId="253" fontId="46" fillId="0" borderId="30" xfId="0" applyNumberFormat="1" applyFont="1" applyFill="1" applyBorder="1">
      <alignment vertical="center"/>
    </xf>
    <xf numFmtId="0" fontId="35" fillId="13" borderId="57" xfId="2086" applyFont="1" applyFill="1" applyBorder="1" applyAlignment="1">
      <alignment vertical="center"/>
    </xf>
    <xf numFmtId="184" fontId="31" fillId="13" borderId="18" xfId="2086" applyNumberFormat="1" applyFont="1" applyFill="1" applyBorder="1" applyAlignment="1">
      <alignment vertical="center"/>
    </xf>
    <xf numFmtId="184" fontId="31" fillId="13" borderId="21" xfId="2086" applyNumberFormat="1" applyFont="1" applyFill="1" applyBorder="1" applyAlignment="1">
      <alignment vertical="center"/>
    </xf>
    <xf numFmtId="184" fontId="31" fillId="0" borderId="0" xfId="0" applyNumberFormat="1" applyFont="1" applyFill="1" applyBorder="1" applyAlignment="1">
      <alignment horizontal="right" vertical="center"/>
    </xf>
    <xf numFmtId="38" fontId="16" fillId="13" borderId="59" xfId="0" applyNumberFormat="1" applyFont="1" applyFill="1" applyBorder="1" applyAlignment="1">
      <alignment horizontal="right" vertical="center"/>
    </xf>
    <xf numFmtId="38" fontId="16" fillId="13" borderId="57" xfId="0" applyNumberFormat="1" applyFont="1" applyFill="1" applyBorder="1" applyAlignment="1">
      <alignment horizontal="right" vertical="center"/>
    </xf>
    <xf numFmtId="38" fontId="16" fillId="13" borderId="60" xfId="0" applyNumberFormat="1" applyFont="1" applyFill="1" applyBorder="1" applyAlignment="1">
      <alignment horizontal="center" vertical="center"/>
    </xf>
    <xf numFmtId="38" fontId="16" fillId="13" borderId="61" xfId="0" applyNumberFormat="1" applyFont="1" applyFill="1" applyBorder="1" applyAlignment="1">
      <alignment horizontal="center" vertical="center"/>
    </xf>
    <xf numFmtId="38" fontId="16" fillId="13" borderId="62" xfId="0" applyNumberFormat="1" applyFont="1" applyFill="1" applyBorder="1" applyAlignment="1">
      <alignment horizontal="center" vertical="center"/>
    </xf>
    <xf numFmtId="38" fontId="11" fillId="13" borderId="62" xfId="0" applyNumberFormat="1" applyFont="1" applyFill="1" applyBorder="1" applyAlignment="1">
      <alignment horizontal="center" vertical="center"/>
    </xf>
    <xf numFmtId="38" fontId="11" fillId="13" borderId="60" xfId="0" applyNumberFormat="1" applyFont="1" applyFill="1" applyBorder="1" applyAlignment="1">
      <alignment horizontal="center" vertical="center"/>
    </xf>
    <xf numFmtId="38" fontId="11" fillId="13" borderId="63" xfId="0" applyNumberFormat="1" applyFont="1" applyFill="1" applyBorder="1" applyAlignment="1">
      <alignment horizontal="center" vertical="center"/>
    </xf>
    <xf numFmtId="38" fontId="31" fillId="0" borderId="17" xfId="0" applyNumberFormat="1" applyFont="1" applyFill="1" applyBorder="1" applyAlignment="1">
      <alignment horizontal="left"/>
    </xf>
    <xf numFmtId="38" fontId="31" fillId="0" borderId="0" xfId="0" applyNumberFormat="1" applyFont="1" applyFill="1" applyBorder="1" applyAlignment="1">
      <alignment horizontal="left"/>
    </xf>
    <xf numFmtId="182" fontId="31" fillId="0" borderId="0" xfId="1391" applyNumberFormat="1" applyFont="1" applyFill="1" applyBorder="1" applyAlignment="1">
      <alignment horizontal="left"/>
    </xf>
    <xf numFmtId="193" fontId="31" fillId="0" borderId="0" xfId="0" applyNumberFormat="1" applyFont="1" applyFill="1" applyBorder="1" applyAlignment="1"/>
    <xf numFmtId="38" fontId="16" fillId="4" borderId="0" xfId="0" applyNumberFormat="1" applyFont="1" applyFill="1" applyBorder="1" applyAlignment="1">
      <alignment horizontal="right"/>
    </xf>
    <xf numFmtId="253" fontId="11" fillId="0" borderId="0" xfId="1600" applyNumberFormat="1" applyFont="1" applyFill="1" applyBorder="1" applyAlignment="1">
      <alignment vertical="center"/>
    </xf>
    <xf numFmtId="253" fontId="16" fillId="0" borderId="0" xfId="1600" applyNumberFormat="1" applyFont="1" applyFill="1" applyBorder="1" applyAlignment="1">
      <alignment vertical="center"/>
    </xf>
    <xf numFmtId="0" fontId="12" fillId="0" borderId="0" xfId="2083" applyFont="1" applyBorder="1"/>
    <xf numFmtId="0" fontId="12" fillId="0" borderId="17" xfId="2083" applyFont="1" applyFill="1" applyBorder="1"/>
    <xf numFmtId="0" fontId="12" fillId="0" borderId="0" xfId="2083" applyFont="1" applyFill="1" applyBorder="1"/>
    <xf numFmtId="0" fontId="12" fillId="4" borderId="17" xfId="2083" applyFont="1" applyFill="1" applyBorder="1"/>
    <xf numFmtId="0" fontId="23" fillId="0" borderId="0" xfId="2087" applyNumberFormat="1" applyFont="1" applyFill="1" applyAlignment="1" applyProtection="1">
      <alignment horizontal="left" vertical="center"/>
    </xf>
    <xf numFmtId="0" fontId="12" fillId="0" borderId="17" xfId="2083" applyFont="1" applyBorder="1"/>
    <xf numFmtId="0" fontId="69" fillId="0" borderId="0" xfId="2083" applyFont="1" applyBorder="1" applyAlignment="1">
      <alignment horizontal="left" indent="1"/>
    </xf>
    <xf numFmtId="0" fontId="22" fillId="0" borderId="17" xfId="2084" applyFont="1" applyBorder="1" applyAlignment="1">
      <alignment vertical="center" wrapText="1"/>
    </xf>
    <xf numFmtId="0" fontId="22" fillId="0" borderId="0" xfId="2084" applyFont="1" applyBorder="1" applyAlignment="1">
      <alignment vertical="center" wrapText="1"/>
    </xf>
    <xf numFmtId="0" fontId="71" fillId="0" borderId="17" xfId="2083" applyFont="1" applyBorder="1" applyAlignment="1">
      <alignment vertical="center"/>
    </xf>
    <xf numFmtId="0" fontId="71" fillId="0" borderId="0" xfId="2083" applyFont="1" applyBorder="1" applyAlignment="1">
      <alignment vertical="center"/>
    </xf>
    <xf numFmtId="0" fontId="72" fillId="0" borderId="17" xfId="2083" applyFont="1" applyBorder="1" applyAlignment="1">
      <alignment vertical="center"/>
    </xf>
    <xf numFmtId="0" fontId="72" fillId="0" borderId="0" xfId="2083" applyFont="1" applyBorder="1" applyAlignment="1">
      <alignment vertical="center"/>
    </xf>
    <xf numFmtId="0" fontId="16" fillId="0" borderId="17" xfId="2083" applyFont="1" applyBorder="1"/>
    <xf numFmtId="0" fontId="16" fillId="0" borderId="0" xfId="2083" applyFont="1" applyBorder="1"/>
    <xf numFmtId="38" fontId="8" fillId="0" borderId="0" xfId="0" applyNumberFormat="1" applyFont="1" applyBorder="1" applyAlignment="1">
      <alignment horizontal="right" vertical="center"/>
    </xf>
    <xf numFmtId="0" fontId="23" fillId="0" borderId="31" xfId="2087" applyNumberFormat="1" applyFont="1" applyFill="1" applyBorder="1" applyAlignment="1" applyProtection="1">
      <alignment vertical="center"/>
    </xf>
    <xf numFmtId="0" fontId="37" fillId="0" borderId="0" xfId="2083" applyFont="1" applyBorder="1" applyAlignment="1">
      <alignment horizontal="left" indent="1"/>
    </xf>
    <xf numFmtId="0" fontId="11" fillId="13" borderId="42" xfId="0" applyNumberFormat="1" applyFont="1" applyFill="1" applyBorder="1" applyAlignment="1">
      <alignment vertical="center"/>
    </xf>
    <xf numFmtId="0" fontId="11" fillId="13" borderId="13" xfId="0" applyNumberFormat="1" applyFont="1" applyFill="1" applyBorder="1" applyAlignment="1">
      <alignment vertical="center"/>
    </xf>
    <xf numFmtId="0" fontId="16" fillId="13" borderId="21" xfId="0" applyNumberFormat="1" applyFont="1" applyFill="1" applyBorder="1" applyAlignment="1">
      <alignment vertical="center"/>
    </xf>
    <xf numFmtId="0" fontId="11" fillId="13" borderId="21" xfId="0" applyNumberFormat="1" applyFont="1" applyFill="1" applyBorder="1" applyAlignment="1">
      <alignment vertical="center"/>
    </xf>
    <xf numFmtId="0" fontId="11" fillId="13" borderId="67" xfId="0" applyNumberFormat="1" applyFont="1" applyFill="1" applyBorder="1" applyAlignment="1">
      <alignment vertical="center"/>
    </xf>
    <xf numFmtId="41" fontId="69" fillId="0" borderId="0" xfId="1600" applyFont="1" applyFill="1" applyBorder="1" applyAlignment="1">
      <alignment horizontal="left" vertical="center" indent="1"/>
    </xf>
    <xf numFmtId="0" fontId="23" fillId="0" borderId="32" xfId="2087" applyNumberFormat="1" applyFont="1" applyFill="1" applyBorder="1" applyAlignment="1" applyProtection="1">
      <alignment vertical="center"/>
    </xf>
    <xf numFmtId="0" fontId="70" fillId="0" borderId="0" xfId="2084" applyFont="1" applyFill="1" applyBorder="1" applyAlignment="1">
      <alignment vertical="center"/>
    </xf>
    <xf numFmtId="38" fontId="68" fillId="0" borderId="0" xfId="1600" applyNumberFormat="1" applyFont="1" applyFill="1" applyBorder="1" applyAlignment="1">
      <alignment vertical="center"/>
    </xf>
    <xf numFmtId="38" fontId="16" fillId="0" borderId="0" xfId="2083" applyNumberFormat="1" applyFont="1" applyBorder="1" applyAlignment="1">
      <alignment horizontal="left" indent="1"/>
    </xf>
    <xf numFmtId="194" fontId="16" fillId="0" borderId="0" xfId="2083" applyNumberFormat="1" applyFont="1" applyBorder="1" applyAlignment="1">
      <alignment horizontal="left" indent="1"/>
    </xf>
    <xf numFmtId="182" fontId="69" fillId="0" borderId="0" xfId="1391" applyNumberFormat="1" applyFont="1" applyBorder="1" applyAlignment="1">
      <alignment horizontal="left" indent="1"/>
    </xf>
    <xf numFmtId="0" fontId="16" fillId="0" borderId="0" xfId="0" applyNumberFormat="1" applyFont="1" applyFill="1" applyBorder="1" applyAlignment="1">
      <alignment vertical="center"/>
    </xf>
    <xf numFmtId="38" fontId="29" fillId="10" borderId="0" xfId="0" applyNumberFormat="1" applyFont="1" applyFill="1" applyBorder="1" applyAlignment="1">
      <alignment horizontal="right" vertical="center"/>
    </xf>
    <xf numFmtId="38" fontId="16" fillId="0" borderId="0" xfId="0" applyNumberFormat="1" applyFont="1" applyFill="1" applyBorder="1" applyAlignment="1"/>
    <xf numFmtId="38" fontId="31" fillId="0" borderId="0" xfId="0" applyNumberFormat="1" applyFont="1" applyBorder="1" applyAlignment="1"/>
    <xf numFmtId="38" fontId="11" fillId="0" borderId="0" xfId="0" applyNumberFormat="1" applyFont="1" applyFill="1" applyBorder="1" applyAlignment="1"/>
    <xf numFmtId="38" fontId="34" fillId="0" borderId="0" xfId="0" applyNumberFormat="1" applyFont="1" applyAlignment="1"/>
    <xf numFmtId="38" fontId="16" fillId="0" borderId="17" xfId="0" applyNumberFormat="1" applyFont="1" applyBorder="1" applyAlignment="1"/>
    <xf numFmtId="38" fontId="16" fillId="0" borderId="0" xfId="0" applyNumberFormat="1" applyFont="1" applyBorder="1" applyAlignment="1"/>
    <xf numFmtId="40" fontId="16" fillId="0" borderId="0" xfId="0" applyNumberFormat="1" applyFont="1" applyBorder="1" applyAlignment="1"/>
    <xf numFmtId="38" fontId="16" fillId="0" borderId="35" xfId="0" applyNumberFormat="1" applyFont="1" applyBorder="1" applyAlignment="1"/>
    <xf numFmtId="38" fontId="31" fillId="0" borderId="0" xfId="0" quotePrefix="1" applyNumberFormat="1" applyFont="1" applyBorder="1" applyAlignment="1"/>
    <xf numFmtId="0" fontId="146" fillId="0" borderId="35" xfId="2082" applyFont="1" applyBorder="1"/>
    <xf numFmtId="184" fontId="11" fillId="0" borderId="0" xfId="0" applyNumberFormat="1" applyFont="1" applyFill="1" applyBorder="1" applyAlignment="1"/>
    <xf numFmtId="38" fontId="31" fillId="0" borderId="0" xfId="0" applyNumberFormat="1" applyFont="1" applyBorder="1" applyAlignment="1">
      <alignment horizontal="left"/>
    </xf>
    <xf numFmtId="186" fontId="16" fillId="0" borderId="0" xfId="1520" applyNumberFormat="1" applyFont="1" applyFill="1" applyBorder="1"/>
    <xf numFmtId="41" fontId="16" fillId="4" borderId="0" xfId="1520" applyNumberFormat="1" applyFont="1" applyFill="1" applyBorder="1"/>
    <xf numFmtId="186" fontId="16" fillId="4" borderId="0" xfId="1520" applyNumberFormat="1" applyFont="1" applyFill="1" applyBorder="1"/>
    <xf numFmtId="184" fontId="16" fillId="0" borderId="0" xfId="0" applyNumberFormat="1" applyFont="1" applyFill="1" applyBorder="1" applyAlignment="1"/>
    <xf numFmtId="38" fontId="29" fillId="0" borderId="0" xfId="0" applyNumberFormat="1" applyFont="1" applyFill="1" applyBorder="1" applyAlignment="1">
      <alignment horizontal="center" vertical="center"/>
    </xf>
    <xf numFmtId="38" fontId="20" fillId="0" borderId="0" xfId="0" applyNumberFormat="1" applyFont="1" applyBorder="1" applyAlignment="1">
      <alignment horizontal="left" vertical="center"/>
    </xf>
    <xf numFmtId="38" fontId="16" fillId="0" borderId="0" xfId="0" applyNumberFormat="1" applyFont="1" applyAlignment="1"/>
    <xf numFmtId="38" fontId="16" fillId="0" borderId="0" xfId="0" applyNumberFormat="1" applyFont="1" applyBorder="1" applyAlignment="1">
      <alignment horizontal="right"/>
    </xf>
    <xf numFmtId="38" fontId="16" fillId="13" borderId="21" xfId="0" applyNumberFormat="1" applyFont="1" applyFill="1" applyBorder="1" applyAlignment="1">
      <alignment horizontal="left" vertical="center"/>
    </xf>
    <xf numFmtId="38" fontId="11" fillId="13" borderId="21" xfId="0" applyNumberFormat="1" applyFont="1" applyFill="1" applyBorder="1" applyAlignment="1">
      <alignment vertical="center"/>
    </xf>
    <xf numFmtId="38" fontId="16" fillId="0" borderId="0" xfId="0" applyNumberFormat="1" applyFont="1" applyFill="1" applyBorder="1" applyAlignment="1">
      <alignment horizontal="right"/>
    </xf>
    <xf numFmtId="0" fontId="23" fillId="0" borderId="22" xfId="2087" applyNumberFormat="1" applyFont="1" applyFill="1" applyBorder="1" applyAlignment="1" applyProtection="1">
      <alignment horizontal="left" vertical="center"/>
    </xf>
    <xf numFmtId="38" fontId="11" fillId="0" borderId="0" xfId="0" applyNumberFormat="1" applyFont="1" applyFill="1" applyBorder="1" applyAlignment="1">
      <alignment vertical="center"/>
    </xf>
    <xf numFmtId="38" fontId="16" fillId="13" borderId="21" xfId="0" applyNumberFormat="1" applyFont="1" applyFill="1" applyBorder="1" applyAlignment="1">
      <alignment horizontal="left" vertical="center" indent="1"/>
    </xf>
    <xf numFmtId="38" fontId="16" fillId="13" borderId="21" xfId="0" applyNumberFormat="1" applyFont="1" applyFill="1" applyBorder="1" applyAlignment="1"/>
    <xf numFmtId="38" fontId="11" fillId="13" borderId="21" xfId="0" applyNumberFormat="1" applyFont="1" applyFill="1" applyBorder="1" applyAlignment="1">
      <alignment horizontal="left" vertical="center"/>
    </xf>
    <xf numFmtId="38" fontId="11" fillId="13" borderId="21" xfId="0" applyNumberFormat="1" applyFont="1" applyFill="1" applyBorder="1" applyAlignment="1">
      <alignment horizontal="left" vertical="center" indent="1"/>
    </xf>
    <xf numFmtId="38" fontId="142" fillId="0" borderId="11" xfId="2087" applyNumberFormat="1" applyFont="1" applyFill="1" applyBorder="1" applyAlignment="1" applyProtection="1">
      <alignment horizontal="center" vertical="center"/>
    </xf>
    <xf numFmtId="0" fontId="20" fillId="0" borderId="0" xfId="2086" applyFont="1"/>
    <xf numFmtId="0" fontId="23" fillId="0" borderId="22" xfId="2087" applyNumberFormat="1" applyFont="1" applyFill="1" applyBorder="1" applyAlignment="1" applyProtection="1">
      <alignment vertical="center"/>
    </xf>
    <xf numFmtId="38" fontId="11" fillId="13" borderId="21" xfId="0" applyNumberFormat="1" applyFont="1" applyFill="1" applyBorder="1" applyAlignment="1"/>
    <xf numFmtId="38" fontId="16" fillId="13" borderId="23" xfId="0" applyNumberFormat="1" applyFont="1" applyFill="1" applyBorder="1" applyAlignment="1"/>
    <xf numFmtId="38" fontId="16" fillId="4" borderId="0" xfId="0" applyNumberFormat="1" applyFont="1" applyFill="1" applyBorder="1" applyAlignment="1"/>
    <xf numFmtId="0" fontId="12" fillId="0" borderId="0" xfId="2083" applyFont="1" applyBorder="1"/>
    <xf numFmtId="0" fontId="12" fillId="0" borderId="17" xfId="2083" applyFont="1" applyFill="1" applyBorder="1"/>
    <xf numFmtId="0" fontId="12" fillId="0" borderId="0" xfId="2083" applyFont="1" applyFill="1" applyBorder="1"/>
    <xf numFmtId="0" fontId="12" fillId="4" borderId="17" xfId="2083" applyFont="1" applyFill="1" applyBorder="1"/>
    <xf numFmtId="0" fontId="23" fillId="0" borderId="0" xfId="2087" applyNumberFormat="1" applyFont="1" applyFill="1" applyAlignment="1" applyProtection="1">
      <alignment horizontal="left" vertical="center"/>
    </xf>
    <xf numFmtId="0" fontId="12" fillId="0" borderId="17" xfId="2083" applyFont="1" applyBorder="1"/>
    <xf numFmtId="0" fontId="69" fillId="0" borderId="0" xfId="2083" applyFont="1" applyBorder="1" applyAlignment="1">
      <alignment horizontal="left" indent="1"/>
    </xf>
    <xf numFmtId="0" fontId="22" fillId="0" borderId="17" xfId="2084" applyFont="1" applyBorder="1" applyAlignment="1">
      <alignment vertical="center" wrapText="1"/>
    </xf>
    <xf numFmtId="0" fontId="22" fillId="0" borderId="0" xfId="2084" applyFont="1" applyBorder="1" applyAlignment="1">
      <alignment vertical="center" wrapText="1"/>
    </xf>
    <xf numFmtId="0" fontId="71" fillId="0" borderId="17" xfId="2083" applyFont="1" applyBorder="1" applyAlignment="1">
      <alignment vertical="center"/>
    </xf>
    <xf numFmtId="0" fontId="71" fillId="0" borderId="0" xfId="2083" applyFont="1" applyBorder="1" applyAlignment="1">
      <alignment vertical="center"/>
    </xf>
    <xf numFmtId="0" fontId="72" fillId="0" borderId="17" xfId="2083" applyFont="1" applyBorder="1" applyAlignment="1">
      <alignment vertical="center"/>
    </xf>
    <xf numFmtId="0" fontId="72" fillId="0" borderId="0" xfId="2083" applyFont="1" applyBorder="1" applyAlignment="1">
      <alignment vertical="center"/>
    </xf>
    <xf numFmtId="0" fontId="16" fillId="0" borderId="17" xfId="2083" applyFont="1" applyBorder="1"/>
    <xf numFmtId="0" fontId="16" fillId="0" borderId="0" xfId="2083" applyFont="1" applyBorder="1"/>
    <xf numFmtId="38" fontId="8" fillId="0" borderId="0" xfId="0" applyNumberFormat="1" applyFont="1" applyBorder="1" applyAlignment="1">
      <alignment horizontal="right" vertical="center"/>
    </xf>
    <xf numFmtId="0" fontId="23" fillId="0" borderId="31" xfId="2087" applyNumberFormat="1" applyFont="1" applyFill="1" applyBorder="1" applyAlignment="1" applyProtection="1">
      <alignment vertical="center"/>
    </xf>
    <xf numFmtId="0" fontId="22" fillId="0" borderId="0" xfId="2084" applyFont="1" applyFill="1" applyBorder="1" applyAlignment="1">
      <alignment vertical="center"/>
    </xf>
    <xf numFmtId="0" fontId="37" fillId="0" borderId="0" xfId="2083" applyFont="1" applyBorder="1" applyAlignment="1">
      <alignment horizontal="left" indent="1"/>
    </xf>
    <xf numFmtId="38" fontId="16" fillId="0" borderId="0" xfId="1600" applyNumberFormat="1" applyFont="1" applyFill="1" applyBorder="1" applyAlignment="1">
      <alignment vertical="center"/>
    </xf>
    <xf numFmtId="38" fontId="20" fillId="0" borderId="0" xfId="0" applyNumberFormat="1" applyFont="1" applyBorder="1" applyAlignment="1">
      <alignment vertical="center"/>
    </xf>
    <xf numFmtId="38" fontId="16" fillId="13" borderId="64" xfId="0" applyNumberFormat="1" applyFont="1" applyFill="1" applyBorder="1" applyAlignment="1">
      <alignment horizontal="left" indent="2"/>
    </xf>
    <xf numFmtId="38" fontId="197" fillId="13" borderId="64" xfId="0" applyNumberFormat="1" applyFont="1" applyFill="1" applyBorder="1" applyAlignment="1">
      <alignment horizontal="left" vertical="center" indent="1"/>
    </xf>
    <xf numFmtId="38" fontId="16" fillId="13" borderId="65" xfId="0" applyNumberFormat="1" applyFont="1" applyFill="1" applyBorder="1" applyAlignment="1">
      <alignment horizontal="left" indent="2"/>
    </xf>
    <xf numFmtId="38" fontId="197" fillId="13" borderId="65" xfId="0" applyNumberFormat="1" applyFont="1" applyFill="1" applyBorder="1" applyAlignment="1">
      <alignment horizontal="left" vertical="center" indent="1"/>
    </xf>
    <xf numFmtId="38" fontId="16" fillId="13" borderId="66" xfId="0" applyNumberFormat="1" applyFont="1" applyFill="1" applyBorder="1" applyAlignment="1">
      <alignment horizontal="left" indent="2"/>
    </xf>
    <xf numFmtId="38" fontId="197" fillId="13" borderId="66" xfId="0" applyNumberFormat="1" applyFont="1" applyFill="1" applyBorder="1" applyAlignment="1">
      <alignment horizontal="left" vertical="center" indent="1"/>
    </xf>
    <xf numFmtId="38" fontId="142" fillId="0" borderId="11" xfId="1602" applyFont="1" applyFill="1">
      <alignment horizontal="center" vertical="center"/>
    </xf>
    <xf numFmtId="38" fontId="16" fillId="13" borderId="21" xfId="0" applyNumberFormat="1" applyFont="1" applyFill="1" applyBorder="1" applyAlignment="1">
      <alignment horizontal="left" vertical="center" wrapText="1" indent="1"/>
    </xf>
    <xf numFmtId="0" fontId="22" fillId="10" borderId="33" xfId="2084" applyFont="1" applyFill="1" applyBorder="1" applyAlignment="1">
      <alignment horizontal="center" vertical="center"/>
    </xf>
    <xf numFmtId="0" fontId="22" fillId="10" borderId="36" xfId="2084" applyFont="1" applyFill="1" applyBorder="1" applyAlignment="1">
      <alignment horizontal="center" vertical="center"/>
    </xf>
    <xf numFmtId="41" fontId="11" fillId="13" borderId="21" xfId="1600" applyFont="1" applyFill="1" applyBorder="1" applyAlignment="1">
      <alignment horizontal="left" vertical="center" indent="1"/>
    </xf>
    <xf numFmtId="41" fontId="16" fillId="13" borderId="21" xfId="1600" applyFont="1" applyFill="1" applyBorder="1" applyAlignment="1">
      <alignment horizontal="left" vertical="center" indent="1"/>
    </xf>
    <xf numFmtId="41" fontId="11" fillId="13" borderId="13" xfId="1600" applyFont="1" applyFill="1" applyBorder="1" applyAlignment="1">
      <alignment horizontal="left" vertical="center" indent="1"/>
    </xf>
    <xf numFmtId="41" fontId="11" fillId="13" borderId="34" xfId="1600" applyFont="1" applyFill="1" applyBorder="1" applyAlignment="1">
      <alignment horizontal="left" vertical="center" wrapText="1" indent="1"/>
    </xf>
    <xf numFmtId="38" fontId="11" fillId="0" borderId="0" xfId="1600" applyNumberFormat="1" applyFont="1" applyFill="1" applyBorder="1" applyAlignment="1">
      <alignment vertical="center"/>
    </xf>
    <xf numFmtId="0" fontId="72" fillId="0" borderId="17" xfId="2083" applyFont="1" applyBorder="1"/>
    <xf numFmtId="0" fontId="72" fillId="0" borderId="0" xfId="2083" applyFont="1" applyBorder="1"/>
    <xf numFmtId="0" fontId="71" fillId="0" borderId="17" xfId="2083" applyFont="1" applyBorder="1"/>
    <xf numFmtId="0" fontId="71" fillId="0" borderId="0" xfId="2083" applyFont="1" applyBorder="1"/>
    <xf numFmtId="0" fontId="71" fillId="0" borderId="17" xfId="2083" applyFont="1" applyFill="1" applyBorder="1"/>
    <xf numFmtId="0" fontId="16" fillId="0" borderId="0" xfId="2083" applyFont="1" applyFill="1" applyBorder="1"/>
    <xf numFmtId="0" fontId="69" fillId="0" borderId="0" xfId="2083" applyFont="1" applyFill="1" applyBorder="1" applyAlignment="1">
      <alignment horizontal="left" indent="1"/>
    </xf>
    <xf numFmtId="38" fontId="16" fillId="0" borderId="69" xfId="1600" applyNumberFormat="1" applyFont="1" applyFill="1" applyBorder="1" applyAlignment="1">
      <alignment horizontal="center" vertical="center"/>
    </xf>
    <xf numFmtId="38" fontId="16" fillId="0" borderId="70" xfId="1600" applyNumberFormat="1" applyFont="1" applyFill="1" applyBorder="1" applyAlignment="1">
      <alignment horizontal="center" vertical="center"/>
    </xf>
    <xf numFmtId="38" fontId="16" fillId="0" borderId="0" xfId="1600" applyNumberFormat="1" applyFont="1" applyFill="1" applyBorder="1"/>
    <xf numFmtId="38" fontId="11" fillId="0" borderId="0" xfId="2083" applyNumberFormat="1" applyFont="1" applyFill="1" applyBorder="1"/>
    <xf numFmtId="37" fontId="16" fillId="0" borderId="0" xfId="1600" applyNumberFormat="1" applyFont="1" applyFill="1" applyBorder="1" applyAlignment="1">
      <alignment vertical="center"/>
    </xf>
    <xf numFmtId="0" fontId="22" fillId="0" borderId="0" xfId="2084" applyFont="1" applyFill="1" applyBorder="1" applyAlignment="1">
      <alignment horizontal="right" vertical="center"/>
    </xf>
    <xf numFmtId="0" fontId="72" fillId="0" borderId="0" xfId="2083" applyFont="1" applyFill="1" applyBorder="1" applyAlignment="1">
      <alignment vertical="center"/>
    </xf>
    <xf numFmtId="41" fontId="31" fillId="0" borderId="0" xfId="1600" applyFont="1" applyFill="1" applyBorder="1" applyAlignment="1">
      <alignment vertical="center"/>
    </xf>
    <xf numFmtId="38" fontId="49" fillId="0" borderId="0" xfId="0" applyNumberFormat="1" applyFont="1" applyFill="1" applyBorder="1" applyAlignment="1">
      <alignment vertical="top"/>
    </xf>
    <xf numFmtId="38" fontId="31" fillId="0" borderId="0" xfId="0" applyNumberFormat="1" applyFont="1" applyFill="1" applyBorder="1" applyAlignment="1">
      <alignment vertical="top" wrapText="1"/>
    </xf>
    <xf numFmtId="38" fontId="11" fillId="0" borderId="13" xfId="0" applyNumberFormat="1" applyFont="1" applyFill="1" applyBorder="1" applyAlignment="1">
      <alignment vertical="center"/>
    </xf>
    <xf numFmtId="0" fontId="146" fillId="0" borderId="0" xfId="2082" applyFont="1" applyFill="1" applyBorder="1"/>
    <xf numFmtId="38" fontId="34" fillId="0" borderId="22" xfId="0" applyNumberFormat="1" applyFont="1" applyBorder="1" applyAlignment="1"/>
    <xf numFmtId="38" fontId="34" fillId="0" borderId="0" xfId="0" applyNumberFormat="1" applyFont="1" applyBorder="1" applyAlignment="1"/>
    <xf numFmtId="38" fontId="34" fillId="0" borderId="17" xfId="0" applyNumberFormat="1" applyFont="1" applyBorder="1" applyAlignment="1"/>
    <xf numFmtId="38" fontId="29" fillId="10" borderId="38" xfId="0" applyNumberFormat="1" applyFont="1" applyFill="1" applyBorder="1" applyAlignment="1">
      <alignment horizontal="right" vertical="center"/>
    </xf>
    <xf numFmtId="38" fontId="29" fillId="10" borderId="18" xfId="0" applyNumberFormat="1" applyFont="1" applyFill="1" applyBorder="1" applyAlignment="1">
      <alignment horizontal="right" vertical="center"/>
    </xf>
    <xf numFmtId="0" fontId="23" fillId="4" borderId="22" xfId="2087" applyNumberFormat="1" applyFont="1" applyFill="1" applyBorder="1" applyAlignment="1" applyProtection="1">
      <alignment horizontal="left" vertical="center"/>
    </xf>
    <xf numFmtId="0" fontId="22" fillId="0" borderId="0" xfId="2084" applyFont="1" applyFill="1" applyBorder="1" applyAlignment="1">
      <alignment horizontal="center" vertical="center"/>
    </xf>
    <xf numFmtId="38" fontId="11" fillId="0" borderId="0" xfId="0" applyNumberFormat="1" applyFont="1" applyFill="1" applyBorder="1" applyAlignment="1">
      <alignment horizontal="center"/>
    </xf>
    <xf numFmtId="38" fontId="16" fillId="13" borderId="0" xfId="0" applyNumberFormat="1" applyFont="1" applyFill="1" applyBorder="1" applyAlignment="1"/>
    <xf numFmtId="38" fontId="16" fillId="0" borderId="0" xfId="0" applyNumberFormat="1" applyFont="1" applyFill="1" applyBorder="1" applyAlignment="1">
      <alignment horizontal="center"/>
    </xf>
    <xf numFmtId="38" fontId="161" fillId="4" borderId="0" xfId="2085" applyFont="1" applyAlignment="1">
      <alignment wrapText="1"/>
    </xf>
    <xf numFmtId="38" fontId="161" fillId="4" borderId="0" xfId="2087" applyNumberFormat="1" applyFont="1" applyFill="1" applyAlignment="1" applyProtection="1">
      <alignment wrapText="1"/>
    </xf>
    <xf numFmtId="38" fontId="161" fillId="4" borderId="0" xfId="2087" quotePrefix="1" applyNumberFormat="1" applyFont="1" applyFill="1" applyAlignment="1" applyProtection="1"/>
    <xf numFmtId="0" fontId="23" fillId="0" borderId="16" xfId="2087" applyNumberFormat="1" applyFont="1" applyFill="1" applyBorder="1" applyAlignment="1" applyProtection="1">
      <alignment horizontal="left" vertical="center"/>
    </xf>
    <xf numFmtId="38" fontId="20" fillId="0" borderId="0" xfId="0" applyNumberFormat="1" applyFont="1" applyBorder="1" applyAlignment="1">
      <alignment horizontal="left" vertical="center"/>
    </xf>
    <xf numFmtId="0" fontId="23" fillId="0" borderId="22" xfId="2087" applyNumberFormat="1" applyFont="1" applyFill="1" applyBorder="1" applyAlignment="1" applyProtection="1">
      <alignment horizontal="left" vertical="center"/>
    </xf>
    <xf numFmtId="0" fontId="23" fillId="4" borderId="0" xfId="2087" applyNumberFormat="1" applyFont="1" applyFill="1" applyBorder="1" applyAlignment="1" applyProtection="1">
      <alignment horizontal="left" vertical="center"/>
    </xf>
    <xf numFmtId="37" fontId="31" fillId="4" borderId="0" xfId="1515" applyNumberFormat="1" applyFont="1" applyFill="1" applyBorder="1" applyAlignment="1">
      <alignment vertical="center" wrapText="1"/>
    </xf>
    <xf numFmtId="37" fontId="31" fillId="4" borderId="19" xfId="1515" applyNumberFormat="1" applyFont="1" applyFill="1" applyBorder="1" applyAlignment="1">
      <alignment vertical="center" wrapText="1"/>
    </xf>
    <xf numFmtId="37" fontId="31" fillId="4" borderId="20" xfId="1515" applyNumberFormat="1" applyFont="1" applyFill="1" applyBorder="1" applyAlignment="1">
      <alignment horizontal="right" vertical="center" wrapText="1"/>
    </xf>
    <xf numFmtId="37" fontId="31" fillId="4" borderId="20" xfId="1515" applyNumberFormat="1" applyFont="1" applyFill="1" applyBorder="1" applyAlignment="1">
      <alignment vertical="center" wrapText="1"/>
    </xf>
    <xf numFmtId="37" fontId="31" fillId="0" borderId="18" xfId="1515" applyNumberFormat="1" applyFont="1" applyFill="1" applyBorder="1" applyAlignment="1">
      <alignment horizontal="right" vertical="center" wrapText="1"/>
    </xf>
    <xf numFmtId="37" fontId="31" fillId="0" borderId="13" xfId="1515" applyNumberFormat="1" applyFont="1" applyFill="1" applyBorder="1" applyAlignment="1">
      <alignment horizontal="right" vertical="center" wrapText="1"/>
    </xf>
    <xf numFmtId="37" fontId="31" fillId="4" borderId="18" xfId="1515" applyNumberFormat="1" applyFont="1" applyFill="1" applyBorder="1" applyAlignment="1">
      <alignment vertical="center" wrapText="1"/>
    </xf>
    <xf numFmtId="41" fontId="31" fillId="0" borderId="0" xfId="1515" applyNumberFormat="1" applyFont="1" applyFill="1" applyBorder="1" applyAlignment="1">
      <alignment horizontal="right" vertical="center"/>
    </xf>
    <xf numFmtId="37" fontId="31" fillId="0" borderId="0" xfId="1515" applyNumberFormat="1" applyFont="1" applyFill="1" applyBorder="1" applyAlignment="1">
      <alignment vertical="center" wrapText="1"/>
    </xf>
    <xf numFmtId="38" fontId="0" fillId="0" borderId="37" xfId="0" applyNumberFormat="1" applyFont="1" applyBorder="1" applyAlignment="1">
      <alignment vertical="center" wrapText="1"/>
    </xf>
    <xf numFmtId="37" fontId="31" fillId="4" borderId="13" xfId="1515" applyNumberFormat="1" applyFont="1" applyFill="1" applyBorder="1" applyAlignment="1">
      <alignment vertical="center"/>
    </xf>
    <xf numFmtId="37" fontId="31" fillId="4" borderId="18" xfId="1515" applyNumberFormat="1" applyFont="1" applyFill="1" applyBorder="1" applyAlignment="1">
      <alignment vertical="center"/>
    </xf>
    <xf numFmtId="37" fontId="35" fillId="0" borderId="0" xfId="1515" applyNumberFormat="1" applyFont="1" applyBorder="1" applyAlignment="1">
      <alignment vertical="center"/>
    </xf>
    <xf numFmtId="38" fontId="0" fillId="0" borderId="21" xfId="0" applyNumberFormat="1" applyFont="1" applyBorder="1" applyAlignment="1"/>
    <xf numFmtId="38" fontId="0" fillId="0" borderId="18" xfId="0" applyNumberFormat="1" applyFont="1" applyBorder="1" applyAlignment="1"/>
    <xf numFmtId="38" fontId="0" fillId="0" borderId="0" xfId="0" applyNumberFormat="1" applyFont="1" applyFill="1" applyBorder="1" applyAlignment="1"/>
    <xf numFmtId="9" fontId="11" fillId="4" borderId="21" xfId="1376" applyFont="1" applyFill="1" applyBorder="1" applyAlignment="1"/>
    <xf numFmtId="9" fontId="35" fillId="4" borderId="23" xfId="1376" applyFont="1" applyFill="1" applyBorder="1" applyAlignment="1">
      <alignment vertical="center"/>
    </xf>
    <xf numFmtId="182" fontId="35" fillId="4" borderId="23" xfId="1376" applyNumberFormat="1" applyFont="1" applyFill="1" applyBorder="1" applyAlignment="1">
      <alignment horizontal="right" vertical="center"/>
    </xf>
    <xf numFmtId="185" fontId="35" fillId="4" borderId="23" xfId="1376" applyNumberFormat="1" applyFont="1" applyFill="1" applyBorder="1" applyAlignment="1">
      <alignment horizontal="left" vertical="center"/>
    </xf>
    <xf numFmtId="41" fontId="68" fillId="0" borderId="13" xfId="1515" applyFont="1" applyFill="1" applyBorder="1" applyAlignment="1">
      <alignment vertical="center"/>
    </xf>
    <xf numFmtId="38" fontId="65" fillId="0" borderId="0" xfId="0" applyNumberFormat="1" applyFont="1" applyFill="1" applyBorder="1" applyAlignment="1">
      <alignment vertical="center"/>
    </xf>
    <xf numFmtId="184" fontId="16" fillId="0" borderId="47" xfId="2086" applyNumberFormat="1" applyFont="1" applyBorder="1" applyAlignment="1">
      <alignment vertical="center"/>
    </xf>
    <xf numFmtId="184" fontId="205" fillId="12" borderId="21" xfId="2086" applyNumberFormat="1" applyFont="1" applyFill="1" applyBorder="1" applyAlignment="1">
      <alignment vertical="center"/>
    </xf>
    <xf numFmtId="184" fontId="16" fillId="0" borderId="49" xfId="2086" applyNumberFormat="1" applyFont="1" applyBorder="1" applyAlignment="1">
      <alignment vertical="center"/>
    </xf>
    <xf numFmtId="184" fontId="205" fillId="12" borderId="23" xfId="2086" applyNumberFormat="1" applyFont="1" applyFill="1" applyBorder="1" applyAlignment="1">
      <alignment vertical="center"/>
    </xf>
    <xf numFmtId="0" fontId="210" fillId="0" borderId="0" xfId="2084" applyFont="1" applyFill="1" applyBorder="1" applyAlignment="1">
      <alignment vertical="center"/>
    </xf>
    <xf numFmtId="253" fontId="206" fillId="0" borderId="0" xfId="1600" applyNumberFormat="1" applyFont="1" applyFill="1" applyBorder="1" applyAlignment="1">
      <alignment vertical="center"/>
    </xf>
    <xf numFmtId="38" fontId="205" fillId="4" borderId="0" xfId="1600" applyNumberFormat="1" applyFont="1" applyFill="1" applyBorder="1" applyAlignment="1">
      <alignment vertical="center"/>
    </xf>
    <xf numFmtId="0" fontId="211" fillId="0" borderId="0" xfId="2083" applyFont="1" applyBorder="1" applyAlignment="1">
      <alignment vertical="center"/>
    </xf>
    <xf numFmtId="38" fontId="16" fillId="0" borderId="21" xfId="0" applyNumberFormat="1" applyFont="1" applyBorder="1" applyAlignment="1"/>
    <xf numFmtId="38" fontId="67" fillId="4" borderId="21" xfId="0" applyNumberFormat="1" applyFont="1" applyFill="1" applyBorder="1" applyAlignment="1">
      <alignment horizontal="center"/>
    </xf>
    <xf numFmtId="38" fontId="68" fillId="0" borderId="21" xfId="0" applyNumberFormat="1" applyFont="1" applyBorder="1" applyAlignment="1"/>
    <xf numFmtId="38" fontId="68" fillId="0" borderId="23" xfId="0" applyNumberFormat="1" applyFont="1" applyBorder="1" applyAlignment="1"/>
    <xf numFmtId="38" fontId="11" fillId="4" borderId="21" xfId="0" applyNumberFormat="1" applyFont="1" applyFill="1" applyBorder="1" applyAlignment="1">
      <alignment horizontal="center"/>
    </xf>
    <xf numFmtId="177" fontId="70" fillId="10" borderId="0" xfId="0" applyNumberFormat="1" applyFont="1" applyFill="1" applyBorder="1" applyAlignment="1">
      <alignment horizontal="right" vertical="center"/>
    </xf>
    <xf numFmtId="38" fontId="16" fillId="13" borderId="187" xfId="0" applyNumberFormat="1" applyFont="1" applyFill="1" applyBorder="1" applyAlignment="1">
      <alignment horizontal="left"/>
    </xf>
    <xf numFmtId="177" fontId="70" fillId="10" borderId="0" xfId="0" applyNumberFormat="1" applyFont="1" applyFill="1" applyBorder="1" applyAlignment="1">
      <alignment horizontal="right" vertical="center"/>
    </xf>
    <xf numFmtId="37" fontId="16" fillId="0" borderId="0" xfId="1520" applyNumberFormat="1" applyFont="1" applyFill="1" applyBorder="1" applyAlignment="1">
      <alignment horizontal="right" vertical="center" wrapText="1"/>
    </xf>
    <xf numFmtId="37" fontId="16" fillId="0" borderId="134" xfId="1520" applyNumberFormat="1" applyFont="1" applyFill="1" applyBorder="1" applyAlignment="1">
      <alignment horizontal="right" vertical="center" wrapText="1"/>
    </xf>
    <xf numFmtId="37" fontId="16" fillId="0" borderId="0" xfId="0" applyNumberFormat="1" applyFont="1" applyFill="1" applyBorder="1" applyAlignment="1">
      <alignment horizontal="right" vertical="center"/>
    </xf>
    <xf numFmtId="38" fontId="16" fillId="0" borderId="0" xfId="0" applyNumberFormat="1" applyFont="1" applyFill="1" applyBorder="1" applyAlignment="1">
      <alignment vertical="center"/>
    </xf>
    <xf numFmtId="37" fontId="16" fillId="0" borderId="0" xfId="1515" applyNumberFormat="1" applyFont="1" applyFill="1" applyBorder="1" applyAlignment="1">
      <alignment horizontal="right" vertical="center" wrapText="1"/>
    </xf>
    <xf numFmtId="37" fontId="16" fillId="0" borderId="18" xfId="1515" applyNumberFormat="1" applyFont="1" applyFill="1" applyBorder="1" applyAlignment="1">
      <alignment horizontal="right" vertical="center" wrapText="1"/>
    </xf>
    <xf numFmtId="37" fontId="16" fillId="0" borderId="134" xfId="1515" applyNumberFormat="1" applyFont="1" applyFill="1" applyBorder="1" applyAlignment="1">
      <alignment horizontal="right" vertical="center" wrapText="1"/>
    </xf>
    <xf numFmtId="37" fontId="16" fillId="47" borderId="0" xfId="1520" applyNumberFormat="1" applyFont="1" applyFill="1" applyBorder="1" applyAlignment="1">
      <alignment horizontal="right" vertical="center" wrapText="1"/>
    </xf>
    <xf numFmtId="37" fontId="16" fillId="0" borderId="137" xfId="1515" applyNumberFormat="1" applyFont="1" applyFill="1" applyBorder="1" applyAlignment="1">
      <alignment horizontal="right" vertical="center" wrapText="1"/>
    </xf>
    <xf numFmtId="37" fontId="16" fillId="0" borderId="0" xfId="1515" applyNumberFormat="1" applyFont="1" applyFill="1" applyBorder="1" applyAlignment="1">
      <alignment vertical="center" wrapText="1"/>
    </xf>
    <xf numFmtId="37" fontId="16" fillId="0" borderId="0" xfId="0" applyNumberFormat="1" applyFont="1" applyFill="1" applyBorder="1" applyAlignment="1">
      <alignment horizontal="right" vertical="center" wrapText="1"/>
    </xf>
    <xf numFmtId="37" fontId="16" fillId="0" borderId="136" xfId="1515" applyNumberFormat="1" applyFont="1" applyFill="1" applyBorder="1" applyAlignment="1">
      <alignment vertical="center" wrapText="1"/>
    </xf>
    <xf numFmtId="37" fontId="16" fillId="0" borderId="0" xfId="0" applyNumberFormat="1" applyFont="1" applyFill="1" applyBorder="1" applyAlignment="1">
      <alignment vertical="center"/>
    </xf>
    <xf numFmtId="37" fontId="16" fillId="0" borderId="18" xfId="0" applyNumberFormat="1" applyFont="1" applyFill="1" applyBorder="1" applyAlignment="1">
      <alignment vertical="center"/>
    </xf>
    <xf numFmtId="37" fontId="16" fillId="0" borderId="134" xfId="0" applyNumberFormat="1" applyFont="1" applyFill="1" applyBorder="1" applyAlignment="1">
      <alignment vertical="center"/>
    </xf>
    <xf numFmtId="37" fontId="16" fillId="0" borderId="0" xfId="1520" applyNumberFormat="1" applyFont="1" applyFill="1" applyBorder="1" applyAlignment="1">
      <alignment vertical="center"/>
    </xf>
    <xf numFmtId="41" fontId="16" fillId="0" borderId="18" xfId="0" applyNumberFormat="1" applyFont="1" applyFill="1" applyBorder="1" applyAlignment="1">
      <alignment vertical="center"/>
    </xf>
    <xf numFmtId="37" fontId="16" fillId="0" borderId="137" xfId="0" applyNumberFormat="1" applyFont="1" applyFill="1" applyBorder="1" applyAlignment="1">
      <alignment vertical="center"/>
    </xf>
    <xf numFmtId="37" fontId="16" fillId="0" borderId="137" xfId="0" applyNumberFormat="1" applyFont="1" applyFill="1" applyBorder="1" applyAlignment="1">
      <alignment horizontal="right" vertical="center" wrapText="1"/>
    </xf>
    <xf numFmtId="190" fontId="196" fillId="0" borderId="134" xfId="0" applyNumberFormat="1" applyFont="1" applyFill="1" applyBorder="1" applyAlignment="1">
      <alignment horizontal="right" vertical="center" wrapText="1"/>
    </xf>
    <xf numFmtId="37" fontId="16" fillId="0" borderId="134" xfId="0" applyNumberFormat="1" applyFont="1" applyFill="1" applyBorder="1" applyAlignment="1">
      <alignment horizontal="right" vertical="center" wrapText="1"/>
    </xf>
    <xf numFmtId="37" fontId="11" fillId="0" borderId="18" xfId="0" applyNumberFormat="1" applyFont="1" applyFill="1" applyBorder="1" applyAlignment="1">
      <alignment horizontal="right" vertical="center" wrapText="1"/>
    </xf>
    <xf numFmtId="37" fontId="16" fillId="0" borderId="134" xfId="1515" applyNumberFormat="1" applyFont="1" applyFill="1" applyBorder="1" applyAlignment="1">
      <alignment vertical="center"/>
    </xf>
    <xf numFmtId="37" fontId="16" fillId="47" borderId="0" xfId="0" applyNumberFormat="1" applyFont="1" applyFill="1" applyBorder="1" applyAlignment="1">
      <alignment vertical="center"/>
    </xf>
    <xf numFmtId="37" fontId="16" fillId="47" borderId="18" xfId="0" applyNumberFormat="1" applyFont="1" applyFill="1" applyBorder="1" applyAlignment="1">
      <alignment vertical="center"/>
    </xf>
    <xf numFmtId="37" fontId="16" fillId="47" borderId="134" xfId="1515" applyNumberFormat="1" applyFont="1" applyFill="1" applyBorder="1" applyAlignment="1">
      <alignment vertical="center"/>
    </xf>
    <xf numFmtId="37" fontId="16" fillId="47" borderId="134" xfId="0" applyNumberFormat="1" applyFont="1" applyFill="1" applyBorder="1" applyAlignment="1">
      <alignment vertical="center"/>
    </xf>
    <xf numFmtId="37" fontId="16" fillId="0" borderId="18" xfId="1515" applyNumberFormat="1" applyFont="1" applyFill="1" applyBorder="1" applyAlignment="1">
      <alignment vertical="center"/>
    </xf>
    <xf numFmtId="37" fontId="11" fillId="0" borderId="137" xfId="1515" applyNumberFormat="1" applyFont="1" applyFill="1" applyBorder="1" applyAlignment="1">
      <alignment vertical="center"/>
    </xf>
    <xf numFmtId="37" fontId="16" fillId="0" borderId="137" xfId="0" applyNumberFormat="1" applyFont="1" applyFill="1" applyBorder="1" applyAlignment="1">
      <alignment vertical="center" wrapText="1"/>
    </xf>
    <xf numFmtId="37" fontId="16" fillId="0" borderId="18" xfId="1515" applyNumberFormat="1" applyFont="1" applyFill="1" applyBorder="1" applyAlignment="1">
      <alignment vertical="center"/>
    </xf>
    <xf numFmtId="37" fontId="16" fillId="0" borderId="134" xfId="1515" applyNumberFormat="1" applyFont="1" applyFill="1" applyBorder="1" applyAlignment="1">
      <alignment vertical="center"/>
    </xf>
    <xf numFmtId="38" fontId="70" fillId="10" borderId="0" xfId="0" applyNumberFormat="1" applyFont="1" applyFill="1" applyBorder="1" applyAlignment="1">
      <alignment horizontal="right" vertical="center"/>
    </xf>
    <xf numFmtId="38" fontId="70" fillId="10" borderId="0" xfId="0" applyNumberFormat="1" applyFont="1" applyFill="1" applyBorder="1" applyAlignment="1">
      <alignment horizontal="center" vertical="center"/>
    </xf>
    <xf numFmtId="38" fontId="70" fillId="10" borderId="74" xfId="0" applyNumberFormat="1" applyFont="1" applyFill="1" applyBorder="1" applyAlignment="1">
      <alignment horizontal="center" vertical="center"/>
    </xf>
    <xf numFmtId="177" fontId="35" fillId="0" borderId="0" xfId="0" applyNumberFormat="1" applyFont="1" applyFill="1" applyBorder="1" applyAlignment="1">
      <alignment horizontal="right" vertical="center"/>
    </xf>
    <xf numFmtId="38" fontId="22" fillId="0" borderId="0" xfId="0" applyNumberFormat="1" applyFont="1" applyFill="1" applyBorder="1" applyAlignment="1"/>
    <xf numFmtId="38" fontId="8" fillId="0" borderId="0" xfId="0" applyNumberFormat="1" applyFont="1" applyFill="1" applyBorder="1" applyAlignment="1"/>
    <xf numFmtId="38" fontId="42" fillId="0" borderId="17" xfId="0" applyNumberFormat="1" applyFont="1" applyFill="1" applyBorder="1" applyAlignment="1"/>
    <xf numFmtId="196" fontId="16" fillId="45" borderId="189" xfId="1515" applyNumberFormat="1" applyFont="1" applyFill="1" applyBorder="1" applyAlignment="1">
      <alignment horizontal="right" vertical="center"/>
    </xf>
    <xf numFmtId="196" fontId="16" fillId="45" borderId="189" xfId="1515" applyNumberFormat="1" applyFont="1" applyFill="1" applyBorder="1" applyAlignment="1">
      <alignment horizontal="right" vertical="center"/>
    </xf>
    <xf numFmtId="196" fontId="11" fillId="0" borderId="189" xfId="1515" applyNumberFormat="1" applyFont="1" applyFill="1" applyBorder="1" applyAlignment="1">
      <alignment horizontal="right" vertical="center"/>
    </xf>
    <xf numFmtId="196" fontId="16" fillId="0" borderId="189" xfId="1515" applyNumberFormat="1" applyFont="1" applyFill="1" applyBorder="1" applyAlignment="1">
      <alignment horizontal="right" vertical="center"/>
    </xf>
    <xf numFmtId="196" fontId="11" fillId="47" borderId="189" xfId="1515" applyNumberFormat="1" applyFont="1" applyFill="1" applyBorder="1" applyAlignment="1">
      <alignment horizontal="right" vertical="center"/>
    </xf>
    <xf numFmtId="196" fontId="16" fillId="47" borderId="189" xfId="1515" applyNumberFormat="1" applyFont="1" applyFill="1" applyBorder="1" applyAlignment="1">
      <alignment horizontal="right" vertical="center"/>
    </xf>
    <xf numFmtId="196" fontId="11" fillId="0" borderId="190" xfId="1515" applyNumberFormat="1" applyFont="1" applyFill="1" applyBorder="1" applyAlignment="1">
      <alignment horizontal="right" vertical="center"/>
    </xf>
    <xf numFmtId="196" fontId="11" fillId="47" borderId="190" xfId="1515" applyNumberFormat="1" applyFont="1" applyFill="1" applyBorder="1" applyAlignment="1">
      <alignment horizontal="right" vertical="center"/>
    </xf>
    <xf numFmtId="196" fontId="16" fillId="0" borderId="196" xfId="1515" applyNumberFormat="1" applyFont="1" applyFill="1" applyBorder="1" applyAlignment="1">
      <alignment horizontal="right" vertical="center"/>
    </xf>
    <xf numFmtId="196" fontId="11" fillId="0" borderId="195" xfId="1515" applyNumberFormat="1" applyFont="1" applyFill="1" applyBorder="1" applyAlignment="1">
      <alignment horizontal="right" vertical="center"/>
    </xf>
    <xf numFmtId="196" fontId="11" fillId="0" borderId="196" xfId="1515" applyNumberFormat="1" applyFont="1" applyFill="1" applyBorder="1" applyAlignment="1">
      <alignment horizontal="right" vertical="center"/>
    </xf>
    <xf numFmtId="196" fontId="11" fillId="45" borderId="190" xfId="1515" applyNumberFormat="1" applyFont="1" applyFill="1" applyBorder="1" applyAlignment="1">
      <alignment horizontal="right" vertical="center"/>
    </xf>
    <xf numFmtId="196" fontId="11" fillId="45" borderId="189" xfId="1515" applyNumberFormat="1" applyFont="1" applyFill="1" applyBorder="1" applyAlignment="1">
      <alignment horizontal="right" vertical="center"/>
    </xf>
    <xf numFmtId="196" fontId="11" fillId="0" borderId="198" xfId="1515" applyNumberFormat="1" applyFont="1" applyFill="1" applyBorder="1" applyAlignment="1">
      <alignment horizontal="right" vertical="center"/>
    </xf>
    <xf numFmtId="196" fontId="11" fillId="0" borderId="200" xfId="1515" applyNumberFormat="1" applyFont="1" applyFill="1" applyBorder="1" applyAlignment="1">
      <alignment horizontal="right" vertical="center"/>
    </xf>
    <xf numFmtId="196" fontId="11" fillId="45" borderId="198" xfId="1515" applyNumberFormat="1" applyFont="1" applyFill="1" applyBorder="1" applyAlignment="1">
      <alignment horizontal="right" vertical="center"/>
    </xf>
    <xf numFmtId="0" fontId="20" fillId="0" borderId="0" xfId="0" applyNumberFormat="1" applyFont="1" applyFill="1" applyBorder="1" applyAlignment="1">
      <alignment vertical="center"/>
    </xf>
    <xf numFmtId="0" fontId="20" fillId="0" borderId="0" xfId="0" applyNumberFormat="1" applyFont="1" applyFill="1" applyBorder="1" applyAlignment="1">
      <alignment vertical="center"/>
    </xf>
    <xf numFmtId="196" fontId="16" fillId="0" borderId="215" xfId="0" applyNumberFormat="1" applyFont="1" applyFill="1" applyBorder="1" applyAlignment="1">
      <alignment horizontal="center" vertical="center" wrapText="1"/>
    </xf>
    <xf numFmtId="196" fontId="16" fillId="0" borderId="215" xfId="0" applyNumberFormat="1" applyFont="1" applyFill="1" applyBorder="1" applyAlignment="1">
      <alignment horizontal="center" vertical="center"/>
    </xf>
    <xf numFmtId="196" fontId="11" fillId="12" borderId="216" xfId="0" applyNumberFormat="1" applyFont="1" applyFill="1" applyBorder="1" applyAlignment="1">
      <alignment horizontal="center" vertical="center" wrapText="1"/>
    </xf>
    <xf numFmtId="196" fontId="11" fillId="0" borderId="219" xfId="0" applyNumberFormat="1" applyFont="1" applyFill="1" applyBorder="1" applyAlignment="1">
      <alignment horizontal="center" vertical="center"/>
    </xf>
    <xf numFmtId="196" fontId="11" fillId="0" borderId="215" xfId="0" applyNumberFormat="1" applyFont="1" applyFill="1" applyBorder="1" applyAlignment="1">
      <alignment horizontal="center" vertical="center"/>
    </xf>
    <xf numFmtId="196" fontId="11" fillId="0" borderId="218" xfId="0" applyNumberFormat="1" applyFont="1" applyFill="1" applyBorder="1" applyAlignment="1">
      <alignment horizontal="center" vertical="center"/>
    </xf>
    <xf numFmtId="196" fontId="11" fillId="0" borderId="217" xfId="0" applyNumberFormat="1" applyFont="1" applyFill="1" applyBorder="1" applyAlignment="1">
      <alignment horizontal="center" vertical="center"/>
    </xf>
    <xf numFmtId="196" fontId="11" fillId="0" borderId="220" xfId="0" applyNumberFormat="1" applyFont="1" applyFill="1" applyBorder="1" applyAlignment="1">
      <alignment horizontal="center" vertical="center"/>
    </xf>
    <xf numFmtId="196" fontId="160" fillId="0" borderId="215" xfId="0" applyNumberFormat="1" applyFont="1" applyFill="1" applyBorder="1" applyAlignment="1">
      <alignment horizontal="center" vertical="center"/>
    </xf>
    <xf numFmtId="196" fontId="11" fillId="12" borderId="222" xfId="0" applyNumberFormat="1" applyFont="1" applyFill="1" applyBorder="1" applyAlignment="1">
      <alignment horizontal="center" vertical="center" wrapText="1"/>
    </xf>
    <xf numFmtId="196" fontId="11" fillId="12" borderId="216" xfId="0" applyNumberFormat="1" applyFont="1" applyFill="1" applyBorder="1" applyAlignment="1">
      <alignment horizontal="center" vertical="center"/>
    </xf>
    <xf numFmtId="196" fontId="11" fillId="0" borderId="221" xfId="0" applyNumberFormat="1" applyFont="1" applyFill="1" applyBorder="1" applyAlignment="1">
      <alignment horizontal="center" vertical="center" wrapText="1"/>
    </xf>
    <xf numFmtId="196" fontId="16" fillId="0" borderId="218" xfId="0" applyNumberFormat="1" applyFont="1" applyFill="1" applyBorder="1" applyAlignment="1">
      <alignment horizontal="center" vertical="center" wrapText="1"/>
    </xf>
    <xf numFmtId="196" fontId="16" fillId="0" borderId="217" xfId="0" applyNumberFormat="1" applyFont="1" applyFill="1" applyBorder="1" applyAlignment="1">
      <alignment horizontal="center" vertical="center"/>
    </xf>
    <xf numFmtId="196" fontId="16" fillId="0" borderId="218" xfId="0" applyNumberFormat="1" applyFont="1" applyFill="1" applyBorder="1" applyAlignment="1">
      <alignment horizontal="center" vertical="center"/>
    </xf>
    <xf numFmtId="196" fontId="16" fillId="0" borderId="214" xfId="0" applyNumberFormat="1" applyFont="1" applyFill="1" applyBorder="1" applyAlignment="1">
      <alignment horizontal="center" vertical="center"/>
    </xf>
    <xf numFmtId="196" fontId="11" fillId="12" borderId="227" xfId="0" applyNumberFormat="1" applyFont="1" applyFill="1" applyBorder="1" applyAlignment="1">
      <alignment horizontal="center" vertical="center" wrapText="1"/>
    </xf>
    <xf numFmtId="196" fontId="16" fillId="0" borderId="215" xfId="0" applyNumberFormat="1" applyFont="1" applyFill="1" applyBorder="1" applyAlignment="1">
      <alignment horizontal="center" vertical="center"/>
    </xf>
    <xf numFmtId="196" fontId="11" fillId="0" borderId="219" xfId="0" applyNumberFormat="1" applyFont="1" applyFill="1" applyBorder="1" applyAlignment="1">
      <alignment horizontal="center" vertical="center"/>
    </xf>
    <xf numFmtId="196" fontId="11" fillId="0" borderId="215" xfId="0" applyNumberFormat="1" applyFont="1" applyFill="1" applyBorder="1" applyAlignment="1">
      <alignment horizontal="center" vertical="center"/>
    </xf>
    <xf numFmtId="196" fontId="11" fillId="0" borderId="218" xfId="0" applyNumberFormat="1" applyFont="1" applyFill="1" applyBorder="1" applyAlignment="1">
      <alignment horizontal="center" vertical="center"/>
    </xf>
    <xf numFmtId="196" fontId="11" fillId="0" borderId="217" xfId="0" applyNumberFormat="1" applyFont="1" applyFill="1" applyBorder="1" applyAlignment="1">
      <alignment horizontal="center" vertical="center"/>
    </xf>
    <xf numFmtId="196" fontId="160" fillId="0" borderId="215" xfId="0" applyNumberFormat="1" applyFont="1" applyFill="1" applyBorder="1" applyAlignment="1">
      <alignment horizontal="center" vertical="center"/>
    </xf>
    <xf numFmtId="196" fontId="11" fillId="12" borderId="216" xfId="0" applyNumberFormat="1" applyFont="1" applyFill="1" applyBorder="1" applyAlignment="1">
      <alignment horizontal="center" vertical="center"/>
    </xf>
    <xf numFmtId="196" fontId="16" fillId="0" borderId="217" xfId="0" applyNumberFormat="1" applyFont="1" applyFill="1" applyBorder="1" applyAlignment="1">
      <alignment horizontal="center" vertical="center"/>
    </xf>
    <xf numFmtId="196" fontId="16" fillId="0" borderId="218" xfId="0" applyNumberFormat="1" applyFont="1" applyFill="1" applyBorder="1" applyAlignment="1">
      <alignment horizontal="center" vertical="center"/>
    </xf>
    <xf numFmtId="196" fontId="203" fillId="0" borderId="221" xfId="0" applyNumberFormat="1" applyFont="1" applyFill="1" applyBorder="1" applyAlignment="1">
      <alignment horizontal="center" vertical="center"/>
    </xf>
    <xf numFmtId="196" fontId="203" fillId="0" borderId="220" xfId="0" applyNumberFormat="1" applyFont="1" applyFill="1" applyBorder="1" applyAlignment="1">
      <alignment horizontal="center" vertical="center"/>
    </xf>
    <xf numFmtId="196" fontId="203" fillId="12" borderId="222" xfId="0" applyNumberFormat="1" applyFont="1" applyFill="1" applyBorder="1" applyAlignment="1">
      <alignment horizontal="center" vertical="center"/>
    </xf>
    <xf numFmtId="196" fontId="196" fillId="0" borderId="217" xfId="0" applyNumberFormat="1" applyFont="1" applyFill="1" applyBorder="1" applyAlignment="1">
      <alignment horizontal="center" vertical="center"/>
    </xf>
    <xf numFmtId="196" fontId="196" fillId="0" borderId="218" xfId="0" applyNumberFormat="1" applyFont="1" applyFill="1" applyBorder="1" applyAlignment="1">
      <alignment horizontal="center" vertical="center"/>
    </xf>
    <xf numFmtId="196" fontId="203" fillId="12" borderId="216" xfId="0" applyNumberFormat="1" applyFont="1" applyFill="1" applyBorder="1" applyAlignment="1">
      <alignment horizontal="center" vertical="center"/>
    </xf>
    <xf numFmtId="196" fontId="203" fillId="0" borderId="217" xfId="0" applyNumberFormat="1" applyFont="1" applyFill="1" applyBorder="1" applyAlignment="1">
      <alignment horizontal="center" vertical="center"/>
    </xf>
    <xf numFmtId="196" fontId="203" fillId="0" borderId="218" xfId="0" applyNumberFormat="1" applyFont="1" applyFill="1" applyBorder="1" applyAlignment="1">
      <alignment horizontal="center" vertical="center"/>
    </xf>
    <xf numFmtId="38" fontId="32" fillId="10" borderId="44" xfId="0" applyNumberFormat="1" applyFont="1" applyFill="1" applyBorder="1" applyAlignment="1"/>
    <xf numFmtId="177" fontId="68" fillId="0" borderId="252" xfId="0" applyNumberFormat="1" applyFont="1" applyBorder="1" applyAlignment="1">
      <alignment vertical="center"/>
    </xf>
    <xf numFmtId="38" fontId="16" fillId="0" borderId="254" xfId="0" applyNumberFormat="1" applyFont="1" applyBorder="1" applyAlignment="1"/>
    <xf numFmtId="177" fontId="68" fillId="0" borderId="235" xfId="0" applyNumberFormat="1" applyFont="1" applyBorder="1" applyAlignment="1">
      <alignment vertical="center"/>
    </xf>
    <xf numFmtId="38" fontId="16" fillId="0" borderId="255" xfId="0" applyNumberFormat="1" applyFont="1" applyBorder="1" applyAlignment="1"/>
    <xf numFmtId="177" fontId="67" fillId="0" borderId="253" xfId="0" applyNumberFormat="1" applyFont="1" applyBorder="1" applyAlignment="1">
      <alignment vertical="center"/>
    </xf>
    <xf numFmtId="38" fontId="16" fillId="0" borderId="256" xfId="0" applyNumberFormat="1" applyFont="1" applyBorder="1" applyAlignment="1"/>
    <xf numFmtId="182" fontId="16" fillId="13" borderId="257" xfId="6339" applyNumberFormat="1" applyFont="1" applyFill="1" applyBorder="1" applyAlignment="1">
      <alignment vertical="center" wrapText="1"/>
    </xf>
    <xf numFmtId="182" fontId="11" fillId="13" borderId="258" xfId="6339" applyNumberFormat="1" applyFont="1" applyFill="1" applyBorder="1" applyAlignment="1">
      <alignment vertical="center" wrapText="1"/>
    </xf>
    <xf numFmtId="177" fontId="196" fillId="0" borderId="252" xfId="0" applyNumberFormat="1" applyFont="1" applyBorder="1" applyAlignment="1">
      <alignment vertical="center"/>
    </xf>
    <xf numFmtId="177" fontId="196" fillId="0" borderId="235" xfId="0" applyNumberFormat="1" applyFont="1" applyBorder="1" applyAlignment="1">
      <alignment vertical="center"/>
    </xf>
    <xf numFmtId="38" fontId="203" fillId="0" borderId="253" xfId="0" applyNumberFormat="1" applyFont="1" applyBorder="1" applyAlignment="1">
      <alignment vertical="center"/>
    </xf>
    <xf numFmtId="177" fontId="203" fillId="0" borderId="253" xfId="0" applyNumberFormat="1" applyFont="1" applyBorder="1" applyAlignment="1">
      <alignment vertical="center"/>
    </xf>
    <xf numFmtId="182" fontId="196" fillId="13" borderId="257" xfId="1376" applyNumberFormat="1" applyFont="1" applyFill="1" applyBorder="1" applyAlignment="1">
      <alignment vertical="center" wrapText="1"/>
    </xf>
    <xf numFmtId="182" fontId="203" fillId="13" borderId="258" xfId="1376" applyNumberFormat="1" applyFont="1" applyFill="1" applyBorder="1" applyAlignment="1">
      <alignment vertical="center" wrapText="1"/>
    </xf>
    <xf numFmtId="38" fontId="196" fillId="0" borderId="252" xfId="0" applyNumberFormat="1" applyFont="1" applyFill="1" applyBorder="1" applyAlignment="1">
      <alignment vertical="center"/>
    </xf>
    <xf numFmtId="38" fontId="196" fillId="0" borderId="235" xfId="0" applyNumberFormat="1" applyFont="1" applyFill="1" applyBorder="1" applyAlignment="1">
      <alignment vertical="center"/>
    </xf>
    <xf numFmtId="38" fontId="203" fillId="0" borderId="253" xfId="0" applyNumberFormat="1" applyFont="1" applyFill="1" applyBorder="1" applyAlignment="1">
      <alignment vertical="center"/>
    </xf>
    <xf numFmtId="38" fontId="32" fillId="10" borderId="44" xfId="0" applyNumberFormat="1" applyFont="1" applyFill="1" applyBorder="1" applyAlignment="1"/>
    <xf numFmtId="38" fontId="35" fillId="0" borderId="0" xfId="0" applyNumberFormat="1" applyFont="1" applyFill="1" applyBorder="1" applyAlignment="1"/>
    <xf numFmtId="38" fontId="16" fillId="4" borderId="266" xfId="0" applyNumberFormat="1" applyFont="1" applyFill="1" applyBorder="1" applyAlignment="1">
      <alignment vertical="center"/>
    </xf>
    <xf numFmtId="177" fontId="68" fillId="0" borderId="266" xfId="0" applyNumberFormat="1" applyFont="1" applyBorder="1" applyAlignment="1">
      <alignment vertical="center"/>
    </xf>
    <xf numFmtId="38" fontId="16" fillId="4" borderId="264" xfId="0" applyNumberFormat="1" applyFont="1" applyFill="1" applyBorder="1" applyAlignment="1">
      <alignment vertical="center"/>
    </xf>
    <xf numFmtId="177" fontId="68" fillId="0" borderId="264" xfId="0" applyNumberFormat="1" applyFont="1" applyBorder="1" applyAlignment="1">
      <alignment vertical="center"/>
    </xf>
    <xf numFmtId="38" fontId="11" fillId="0" borderId="267" xfId="0" applyNumberFormat="1" applyFont="1" applyBorder="1" applyAlignment="1">
      <alignment vertical="center"/>
    </xf>
    <xf numFmtId="177" fontId="67" fillId="0" borderId="267" xfId="0" applyNumberFormat="1" applyFont="1" applyBorder="1" applyAlignment="1">
      <alignment vertical="center"/>
    </xf>
    <xf numFmtId="38" fontId="16" fillId="0" borderId="270" xfId="0" applyNumberFormat="1" applyFont="1" applyBorder="1" applyAlignment="1">
      <alignment vertical="center"/>
    </xf>
    <xf numFmtId="38" fontId="16" fillId="0" borderId="271" xfId="0" applyNumberFormat="1" applyFont="1" applyBorder="1" applyAlignment="1">
      <alignment vertical="center"/>
    </xf>
    <xf numFmtId="38" fontId="16" fillId="0" borderId="272" xfId="0" applyNumberFormat="1" applyFont="1" applyBorder="1" applyAlignment="1">
      <alignment vertical="center"/>
    </xf>
    <xf numFmtId="182" fontId="16" fillId="13" borderId="273" xfId="6508" applyNumberFormat="1" applyFont="1" applyFill="1" applyBorder="1" applyAlignment="1">
      <alignment vertical="center" wrapText="1"/>
    </xf>
    <xf numFmtId="182" fontId="11" fillId="13" borderId="274" xfId="6508" applyNumberFormat="1" applyFont="1" applyFill="1" applyBorder="1" applyAlignment="1">
      <alignment vertical="center" wrapText="1"/>
    </xf>
    <xf numFmtId="182" fontId="16" fillId="13" borderId="268" xfId="6508" applyNumberFormat="1" applyFont="1" applyFill="1" applyBorder="1" applyAlignment="1">
      <alignment vertical="center" wrapText="1"/>
    </xf>
    <xf numFmtId="182" fontId="11" fillId="13" borderId="269" xfId="6508" applyNumberFormat="1" applyFont="1" applyFill="1" applyBorder="1" applyAlignment="1">
      <alignment vertical="center" wrapText="1"/>
    </xf>
    <xf numFmtId="38" fontId="196" fillId="4" borderId="266" xfId="0" applyNumberFormat="1" applyFont="1" applyFill="1" applyBorder="1" applyAlignment="1">
      <alignment vertical="center"/>
    </xf>
    <xf numFmtId="38" fontId="196" fillId="4" borderId="264" xfId="0" applyNumberFormat="1" applyFont="1" applyFill="1" applyBorder="1" applyAlignment="1">
      <alignment vertical="center"/>
    </xf>
    <xf numFmtId="38" fontId="203" fillId="0" borderId="267" xfId="0" applyNumberFormat="1" applyFont="1" applyBorder="1" applyAlignment="1">
      <alignment vertical="center"/>
    </xf>
    <xf numFmtId="38" fontId="196" fillId="0" borderId="266" xfId="0" applyNumberFormat="1" applyFont="1" applyFill="1" applyBorder="1" applyAlignment="1">
      <alignment vertical="center"/>
    </xf>
    <xf numFmtId="38" fontId="196" fillId="0" borderId="264" xfId="0" applyNumberFormat="1" applyFont="1" applyFill="1" applyBorder="1" applyAlignment="1">
      <alignment vertical="center"/>
    </xf>
    <xf numFmtId="38" fontId="203" fillId="0" borderId="276" xfId="0" applyNumberFormat="1" applyFont="1" applyBorder="1" applyAlignment="1">
      <alignment vertical="center"/>
    </xf>
    <xf numFmtId="38" fontId="32" fillId="10" borderId="0" xfId="0" applyNumberFormat="1" applyFont="1" applyFill="1" applyBorder="1" applyAlignment="1">
      <alignment horizontal="right" vertical="center"/>
    </xf>
    <xf numFmtId="38" fontId="32" fillId="10" borderId="0" xfId="0" applyNumberFormat="1" applyFont="1" applyFill="1" applyBorder="1" applyAlignment="1">
      <alignment horizontal="right" vertical="center"/>
    </xf>
    <xf numFmtId="38" fontId="16" fillId="4" borderId="306" xfId="0" applyNumberFormat="1" applyFont="1" applyFill="1" applyBorder="1" applyAlignment="1"/>
    <xf numFmtId="38" fontId="11" fillId="4" borderId="307" xfId="0" applyNumberFormat="1" applyFont="1" applyFill="1" applyBorder="1" applyAlignment="1"/>
    <xf numFmtId="38" fontId="16" fillId="0" borderId="306" xfId="0" applyNumberFormat="1" applyFont="1" applyFill="1" applyBorder="1" applyAlignment="1"/>
    <xf numFmtId="186" fontId="143" fillId="4" borderId="315" xfId="1515" applyNumberFormat="1" applyFont="1" applyFill="1" applyBorder="1" applyAlignment="1"/>
    <xf numFmtId="186" fontId="11" fillId="4" borderId="316" xfId="1515" applyNumberFormat="1" applyFont="1" applyFill="1" applyBorder="1" applyAlignment="1">
      <alignment horizontal="right"/>
    </xf>
    <xf numFmtId="186" fontId="143" fillId="0" borderId="315" xfId="1515" applyNumberFormat="1" applyFont="1" applyFill="1" applyBorder="1" applyAlignment="1"/>
    <xf numFmtId="186" fontId="11" fillId="0" borderId="316" xfId="1515" applyNumberFormat="1" applyFont="1" applyFill="1" applyBorder="1" applyAlignment="1">
      <alignment horizontal="right"/>
    </xf>
    <xf numFmtId="38" fontId="44" fillId="0" borderId="0" xfId="0" applyNumberFormat="1" applyFont="1" applyAlignment="1"/>
    <xf numFmtId="38" fontId="40" fillId="4" borderId="0" xfId="0" applyNumberFormat="1" applyFont="1" applyFill="1" applyBorder="1" applyAlignment="1"/>
    <xf numFmtId="38" fontId="44" fillId="0" borderId="0" xfId="0" applyNumberFormat="1" applyFont="1" applyBorder="1" applyAlignment="1"/>
    <xf numFmtId="38" fontId="43" fillId="4" borderId="0" xfId="0" applyNumberFormat="1" applyFont="1" applyFill="1" applyBorder="1" applyAlignment="1">
      <alignment horizontal="center"/>
    </xf>
    <xf numFmtId="38" fontId="68" fillId="0" borderId="0" xfId="0" applyNumberFormat="1" applyFont="1" applyBorder="1" applyAlignment="1"/>
    <xf numFmtId="38" fontId="68" fillId="0" borderId="0" xfId="0" applyNumberFormat="1" applyFont="1" applyAlignment="1"/>
    <xf numFmtId="182" fontId="16" fillId="4" borderId="532" xfId="14279" applyNumberFormat="1" applyFont="1" applyFill="1" applyBorder="1" applyAlignment="1"/>
    <xf numFmtId="38" fontId="62" fillId="0" borderId="363" xfId="0" applyNumberFormat="1" applyFont="1" applyFill="1" applyBorder="1" applyAlignment="1"/>
    <xf numFmtId="182" fontId="62" fillId="4" borderId="363" xfId="0" applyNumberFormat="1" applyFont="1" applyFill="1" applyBorder="1" applyAlignment="1"/>
    <xf numFmtId="38" fontId="62" fillId="0" borderId="379" xfId="0" applyNumberFormat="1" applyFont="1" applyBorder="1" applyAlignment="1"/>
    <xf numFmtId="38" fontId="62" fillId="0" borderId="379" xfId="0" applyNumberFormat="1" applyFont="1" applyFill="1" applyBorder="1" applyAlignment="1">
      <alignment horizontal="right"/>
    </xf>
    <xf numFmtId="182" fontId="62" fillId="4" borderId="354" xfId="0" applyNumberFormat="1" applyFont="1" applyFill="1" applyBorder="1" applyAlignment="1"/>
    <xf numFmtId="182" fontId="62" fillId="4" borderId="379" xfId="0" applyNumberFormat="1" applyFont="1" applyFill="1" applyBorder="1" applyAlignment="1"/>
    <xf numFmtId="182" fontId="62" fillId="4" borderId="345" xfId="0" applyNumberFormat="1" applyFont="1" applyFill="1" applyBorder="1" applyAlignment="1"/>
    <xf numFmtId="38" fontId="16" fillId="13" borderId="532" xfId="0" applyNumberFormat="1" applyFont="1" applyFill="1" applyBorder="1" applyAlignment="1"/>
    <xf numFmtId="38" fontId="62" fillId="4" borderId="345" xfId="0" applyNumberFormat="1" applyFont="1" applyFill="1" applyBorder="1" applyAlignment="1"/>
    <xf numFmtId="38" fontId="205" fillId="0" borderId="532" xfId="0" applyNumberFormat="1" applyFont="1" applyBorder="1" applyAlignment="1"/>
    <xf numFmtId="38" fontId="62" fillId="0" borderId="363" xfId="0" applyNumberFormat="1" applyFont="1" applyBorder="1" applyAlignment="1"/>
    <xf numFmtId="38" fontId="62" fillId="4" borderId="354" xfId="0" applyNumberFormat="1" applyFont="1" applyFill="1" applyBorder="1" applyAlignment="1"/>
    <xf numFmtId="182" fontId="16" fillId="4" borderId="532" xfId="14472" applyNumberFormat="1" applyFont="1" applyFill="1" applyBorder="1" applyAlignment="1"/>
    <xf numFmtId="38" fontId="62" fillId="0" borderId="354" xfId="0" applyNumberFormat="1" applyFont="1" applyFill="1" applyBorder="1" applyAlignment="1"/>
    <xf numFmtId="38" fontId="374" fillId="0" borderId="345" xfId="0" applyNumberFormat="1" applyFont="1" applyBorder="1" applyAlignment="1"/>
    <xf numFmtId="38" fontId="16" fillId="0" borderId="532" xfId="0" applyNumberFormat="1" applyFont="1" applyFill="1" applyBorder="1" applyAlignment="1"/>
    <xf numFmtId="38" fontId="11" fillId="4" borderId="428" xfId="0" applyNumberFormat="1" applyFont="1" applyFill="1" applyBorder="1" applyAlignment="1"/>
    <xf numFmtId="38" fontId="16" fillId="4" borderId="428" xfId="0" applyNumberFormat="1" applyFont="1" applyFill="1" applyBorder="1" applyAlignment="1"/>
    <xf numFmtId="182" fontId="16" fillId="4" borderId="428" xfId="14412" applyNumberFormat="1" applyFont="1" applyFill="1" applyBorder="1" applyAlignment="1"/>
    <xf numFmtId="38" fontId="11" fillId="0" borderId="428" xfId="0" applyNumberFormat="1" applyFont="1" applyFill="1" applyBorder="1" applyAlignment="1"/>
    <xf numFmtId="38" fontId="16" fillId="0" borderId="428" xfId="0" applyNumberFormat="1" applyFont="1" applyFill="1" applyBorder="1" applyAlignment="1"/>
    <xf numFmtId="182" fontId="11" fillId="4" borderId="428" xfId="14412" applyNumberFormat="1" applyFont="1" applyFill="1" applyBorder="1" applyAlignment="1"/>
    <xf numFmtId="38" fontId="16" fillId="4" borderId="428" xfId="0" applyNumberFormat="1" applyFont="1" applyFill="1" applyBorder="1" applyAlignment="1"/>
    <xf numFmtId="182" fontId="16" fillId="4" borderId="428" xfId="14532" applyNumberFormat="1" applyFont="1" applyFill="1" applyBorder="1" applyAlignment="1"/>
    <xf numFmtId="38" fontId="16" fillId="0" borderId="428" xfId="0" applyNumberFormat="1" applyFont="1" applyFill="1" applyBorder="1" applyAlignment="1"/>
    <xf numFmtId="38" fontId="16" fillId="4" borderId="443" xfId="0" applyNumberFormat="1" applyFont="1" applyFill="1" applyBorder="1" applyAlignment="1"/>
    <xf numFmtId="38" fontId="16" fillId="0" borderId="443" xfId="0" applyNumberFormat="1" applyFont="1" applyBorder="1" applyAlignment="1"/>
    <xf numFmtId="182" fontId="16" fillId="4" borderId="443" xfId="14987" applyNumberFormat="1" applyFont="1" applyFill="1" applyBorder="1" applyAlignment="1"/>
    <xf numFmtId="38" fontId="11" fillId="0" borderId="443" xfId="0" applyNumberFormat="1" applyFont="1" applyFill="1" applyBorder="1" applyAlignment="1"/>
    <xf numFmtId="38" fontId="16" fillId="0" borderId="443" xfId="0" applyNumberFormat="1" applyFont="1" applyFill="1" applyBorder="1" applyAlignment="1"/>
    <xf numFmtId="38" fontId="16" fillId="4" borderId="443" xfId="0" applyNumberFormat="1" applyFont="1" applyFill="1" applyBorder="1" applyAlignment="1">
      <alignment horizontal="right"/>
    </xf>
    <xf numFmtId="182" fontId="11" fillId="4" borderId="443" xfId="14987" applyNumberFormat="1" applyFont="1" applyFill="1" applyBorder="1" applyAlignment="1"/>
    <xf numFmtId="182" fontId="16" fillId="4" borderId="452" xfId="14971" applyNumberFormat="1" applyFont="1" applyFill="1" applyBorder="1" applyAlignment="1"/>
    <xf numFmtId="38" fontId="16" fillId="0" borderId="452" xfId="0" applyNumberFormat="1" applyFont="1" applyFill="1" applyBorder="1" applyAlignment="1"/>
    <xf numFmtId="38" fontId="16" fillId="4" borderId="452" xfId="0" applyNumberFormat="1" applyFont="1" applyFill="1" applyBorder="1" applyAlignment="1">
      <alignment horizontal="right"/>
    </xf>
    <xf numFmtId="38" fontId="16" fillId="4" borderId="452" xfId="0" applyNumberFormat="1" applyFont="1" applyFill="1" applyBorder="1" applyAlignment="1"/>
    <xf numFmtId="38" fontId="16" fillId="0" borderId="452" xfId="0" applyNumberFormat="1" applyFont="1" applyBorder="1" applyAlignment="1"/>
    <xf numFmtId="182" fontId="16" fillId="4" borderId="452" xfId="14977" applyNumberFormat="1" applyFont="1" applyFill="1" applyBorder="1" applyAlignment="1"/>
    <xf numFmtId="38" fontId="11" fillId="0" borderId="452" xfId="0" applyNumberFormat="1" applyFont="1" applyFill="1" applyBorder="1" applyAlignment="1"/>
    <xf numFmtId="38" fontId="16" fillId="0" borderId="452" xfId="0" applyNumberFormat="1" applyFont="1" applyFill="1" applyBorder="1" applyAlignment="1"/>
    <xf numFmtId="38" fontId="16" fillId="4" borderId="452" xfId="0" applyNumberFormat="1" applyFont="1" applyFill="1" applyBorder="1" applyAlignment="1">
      <alignment horizontal="right"/>
    </xf>
    <xf numFmtId="182" fontId="11" fillId="4" borderId="452" xfId="14977" applyNumberFormat="1" applyFont="1" applyFill="1" applyBorder="1" applyAlignment="1"/>
    <xf numFmtId="182" fontId="16" fillId="4" borderId="452" xfId="14277" applyNumberFormat="1" applyFont="1" applyFill="1" applyBorder="1" applyAlignment="1"/>
    <xf numFmtId="38" fontId="16" fillId="0" borderId="452" xfId="0" applyNumberFormat="1" applyFont="1" applyFill="1" applyBorder="1" applyAlignment="1"/>
    <xf numFmtId="38" fontId="16" fillId="4" borderId="452" xfId="0" applyNumberFormat="1" applyFont="1" applyFill="1" applyBorder="1" applyAlignment="1">
      <alignment horizontal="right"/>
    </xf>
    <xf numFmtId="38" fontId="11" fillId="4" borderId="452" xfId="0" applyNumberFormat="1" applyFont="1" applyFill="1" applyBorder="1" applyAlignment="1"/>
    <xf numFmtId="38" fontId="16" fillId="4" borderId="452" xfId="0" applyNumberFormat="1" applyFont="1" applyFill="1" applyBorder="1" applyAlignment="1"/>
    <xf numFmtId="182" fontId="16" fillId="4" borderId="452" xfId="14962" applyNumberFormat="1" applyFont="1" applyFill="1" applyBorder="1" applyAlignment="1"/>
    <xf numFmtId="38" fontId="11" fillId="0" borderId="452" xfId="0" applyNumberFormat="1" applyFont="1" applyFill="1" applyBorder="1" applyAlignment="1"/>
    <xf numFmtId="38" fontId="16" fillId="0" borderId="452" xfId="0" applyNumberFormat="1" applyFont="1" applyFill="1" applyBorder="1" applyAlignment="1"/>
    <xf numFmtId="182" fontId="11" fillId="4" borderId="452" xfId="14962" applyNumberFormat="1" applyFont="1" applyFill="1" applyBorder="1" applyAlignment="1"/>
    <xf numFmtId="38" fontId="16" fillId="4" borderId="452" xfId="0" applyNumberFormat="1" applyFont="1" applyFill="1" applyBorder="1" applyAlignment="1"/>
    <xf numFmtId="182" fontId="16" fillId="4" borderId="452" xfId="15163" applyNumberFormat="1" applyFont="1" applyFill="1" applyBorder="1" applyAlignment="1"/>
    <xf numFmtId="38" fontId="16" fillId="0" borderId="452" xfId="0" applyNumberFormat="1" applyFont="1" applyFill="1" applyBorder="1" applyAlignment="1"/>
    <xf numFmtId="38" fontId="16" fillId="4" borderId="497" xfId="0" applyNumberFormat="1" applyFont="1" applyFill="1" applyBorder="1" applyAlignment="1"/>
    <xf numFmtId="38" fontId="16" fillId="0" borderId="497" xfId="0" applyNumberFormat="1" applyFont="1" applyBorder="1" applyAlignment="1"/>
    <xf numFmtId="182" fontId="16" fillId="4" borderId="497" xfId="14679" applyNumberFormat="1" applyFont="1" applyFill="1" applyBorder="1" applyAlignment="1"/>
    <xf numFmtId="182" fontId="11" fillId="4" borderId="497" xfId="14679" applyNumberFormat="1" applyFont="1" applyFill="1" applyBorder="1" applyAlignment="1"/>
    <xf numFmtId="41" fontId="11" fillId="4" borderId="497" xfId="1515" applyFont="1" applyFill="1" applyBorder="1" applyAlignment="1">
      <alignment horizontal="right"/>
    </xf>
    <xf numFmtId="41" fontId="16" fillId="0" borderId="497" xfId="1515" applyNumberFormat="1" applyFont="1" applyFill="1" applyBorder="1" applyAlignment="1">
      <alignment horizontal="right"/>
    </xf>
    <xf numFmtId="38" fontId="16" fillId="0" borderId="513" xfId="0" applyNumberFormat="1" applyFont="1" applyBorder="1" applyAlignment="1"/>
    <xf numFmtId="182" fontId="16" fillId="4" borderId="513" xfId="0" applyNumberFormat="1" applyFont="1" applyFill="1" applyBorder="1" applyAlignment="1"/>
    <xf numFmtId="38" fontId="31" fillId="0" borderId="0" xfId="0" applyNumberFormat="1" applyFont="1" applyBorder="1" applyAlignment="1"/>
    <xf numFmtId="0" fontId="16" fillId="13" borderId="557" xfId="2086" applyFont="1" applyFill="1" applyBorder="1" applyAlignment="1">
      <alignment vertical="center"/>
    </xf>
    <xf numFmtId="182" fontId="16" fillId="4" borderId="555" xfId="14554" applyNumberFormat="1" applyFont="1" applyFill="1" applyBorder="1" applyAlignment="1"/>
    <xf numFmtId="38" fontId="16" fillId="4" borderId="555" xfId="0" applyNumberFormat="1" applyFont="1" applyFill="1" applyBorder="1" applyAlignment="1"/>
    <xf numFmtId="0" fontId="16" fillId="13" borderId="18" xfId="2086" applyFont="1" applyFill="1" applyBorder="1" applyAlignment="1">
      <alignment vertical="center" wrapText="1"/>
    </xf>
    <xf numFmtId="182" fontId="16" fillId="4" borderId="0" xfId="14554" applyNumberFormat="1" applyFont="1" applyFill="1" applyBorder="1" applyAlignment="1"/>
    <xf numFmtId="0" fontId="11" fillId="13" borderId="557" xfId="2086" applyFont="1" applyFill="1" applyBorder="1" applyAlignment="1">
      <alignment vertical="center"/>
    </xf>
    <xf numFmtId="0" fontId="11" fillId="0" borderId="747" xfId="2086" applyFont="1" applyFill="1" applyBorder="1" applyAlignment="1">
      <alignment vertical="center"/>
    </xf>
    <xf numFmtId="0" fontId="16" fillId="13" borderId="558" xfId="2086" applyFont="1" applyFill="1" applyBorder="1" applyAlignment="1">
      <alignment vertical="center"/>
    </xf>
    <xf numFmtId="0" fontId="16" fillId="13" borderId="555" xfId="2086" applyFont="1" applyFill="1" applyBorder="1" applyAlignment="1">
      <alignment vertical="center"/>
    </xf>
    <xf numFmtId="0" fontId="16" fillId="13" borderId="557" xfId="2086" applyFont="1" applyFill="1" applyBorder="1" applyAlignment="1">
      <alignment vertical="center" wrapText="1"/>
    </xf>
    <xf numFmtId="0" fontId="32" fillId="10" borderId="0" xfId="2086" applyFont="1" applyFill="1" applyBorder="1" applyAlignment="1">
      <alignment horizontal="right" vertical="center"/>
    </xf>
    <xf numFmtId="0" fontId="32" fillId="10" borderId="0" xfId="2086" applyFont="1" applyFill="1" applyBorder="1" applyAlignment="1">
      <alignment vertical="center"/>
    </xf>
    <xf numFmtId="38" fontId="20" fillId="0" borderId="0" xfId="0" applyNumberFormat="1" applyFont="1" applyAlignment="1"/>
    <xf numFmtId="0" fontId="16" fillId="0" borderId="0" xfId="2086" applyFont="1" applyBorder="1" applyAlignment="1">
      <alignment horizontal="right" vertical="center"/>
    </xf>
    <xf numFmtId="0" fontId="31" fillId="4" borderId="0" xfId="2086" applyFont="1" applyFill="1" applyBorder="1" applyAlignment="1">
      <alignment vertical="center"/>
    </xf>
    <xf numFmtId="38" fontId="16" fillId="0" borderId="0" xfId="0" applyNumberFormat="1" applyFont="1" applyFill="1" applyBorder="1" applyAlignment="1">
      <alignment horizontal="right" vertical="center"/>
    </xf>
    <xf numFmtId="41" fontId="68" fillId="0" borderId="0" xfId="1515" applyFont="1" applyBorder="1" applyAlignment="1">
      <alignment vertical="center"/>
    </xf>
    <xf numFmtId="41" fontId="68" fillId="0" borderId="18" xfId="1515" applyFont="1" applyBorder="1" applyAlignment="1">
      <alignment vertical="center"/>
    </xf>
    <xf numFmtId="38" fontId="16" fillId="0" borderId="0" xfId="0" applyNumberFormat="1" applyFont="1" applyBorder="1" applyAlignment="1"/>
    <xf numFmtId="38" fontId="16" fillId="0" borderId="0" xfId="0" applyNumberFormat="1" applyFont="1" applyBorder="1" applyAlignment="1">
      <alignment vertical="center"/>
    </xf>
    <xf numFmtId="0" fontId="9" fillId="0" borderId="0" xfId="2086" applyFont="1" applyFill="1" applyBorder="1" applyAlignment="1">
      <alignment vertical="center"/>
    </xf>
    <xf numFmtId="0" fontId="204" fillId="0" borderId="0" xfId="2086" applyFont="1" applyFill="1" applyBorder="1" applyAlignment="1">
      <alignment vertical="center"/>
    </xf>
    <xf numFmtId="38" fontId="204" fillId="0" borderId="0" xfId="0" applyNumberFormat="1" applyFont="1" applyFill="1" applyBorder="1" applyAlignment="1">
      <alignment horizontal="right" vertical="center"/>
    </xf>
    <xf numFmtId="41" fontId="11" fillId="0" borderId="534" xfId="1515" applyFont="1" applyBorder="1" applyAlignment="1">
      <alignment vertical="center"/>
    </xf>
    <xf numFmtId="188" fontId="11" fillId="0" borderId="534" xfId="1515" applyNumberFormat="1" applyFont="1" applyBorder="1" applyAlignment="1">
      <alignment vertical="center"/>
    </xf>
    <xf numFmtId="41" fontId="11" fillId="0" borderId="535" xfId="1515" applyFont="1" applyBorder="1" applyAlignment="1">
      <alignment vertical="center"/>
    </xf>
    <xf numFmtId="41" fontId="11" fillId="0" borderId="535" xfId="1515" applyNumberFormat="1" applyFont="1" applyBorder="1" applyAlignment="1">
      <alignment vertical="center"/>
    </xf>
    <xf numFmtId="9" fontId="68" fillId="0" borderId="0" xfId="15837" applyFont="1" applyBorder="1" applyAlignment="1">
      <alignment vertical="center"/>
    </xf>
    <xf numFmtId="41" fontId="67" fillId="0" borderId="0" xfId="1515" applyFont="1" applyBorder="1" applyAlignment="1">
      <alignment vertical="center"/>
    </xf>
    <xf numFmtId="41" fontId="67" fillId="0" borderId="18" xfId="1515" applyFont="1" applyBorder="1" applyAlignment="1">
      <alignment vertical="center"/>
    </xf>
    <xf numFmtId="181" fontId="67" fillId="0" borderId="0" xfId="1515" applyNumberFormat="1" applyFont="1" applyBorder="1" applyAlignment="1">
      <alignment vertical="center"/>
    </xf>
    <xf numFmtId="0" fontId="16" fillId="13" borderId="18" xfId="2086" applyFont="1" applyFill="1" applyBorder="1" applyAlignment="1">
      <alignment vertical="center"/>
    </xf>
    <xf numFmtId="41" fontId="9" fillId="0" borderId="0" xfId="1515" applyFont="1" applyBorder="1" applyAlignment="1">
      <alignment horizontal="left" vertical="center"/>
    </xf>
    <xf numFmtId="41" fontId="205" fillId="0" borderId="0" xfId="1515" applyFont="1" applyBorder="1" applyAlignment="1">
      <alignment vertical="center"/>
    </xf>
    <xf numFmtId="41" fontId="206" fillId="0" borderId="0" xfId="1515" applyFont="1" applyBorder="1" applyAlignment="1">
      <alignment vertical="center"/>
    </xf>
    <xf numFmtId="41" fontId="205" fillId="0" borderId="18" xfId="1515" applyFont="1" applyBorder="1" applyAlignment="1">
      <alignment vertical="center"/>
    </xf>
    <xf numFmtId="41" fontId="206" fillId="0" borderId="18" xfId="1515" applyFont="1" applyBorder="1" applyAlignment="1">
      <alignment vertical="center"/>
    </xf>
    <xf numFmtId="181" fontId="206" fillId="0" borderId="0" xfId="1515" applyNumberFormat="1" applyFont="1" applyBorder="1" applyAlignment="1">
      <alignment vertical="center"/>
    </xf>
    <xf numFmtId="41" fontId="11" fillId="0" borderId="0" xfId="1515" applyFont="1" applyBorder="1" applyAlignment="1">
      <alignment vertical="center"/>
    </xf>
    <xf numFmtId="41" fontId="16" fillId="0" borderId="534" xfId="1515" applyFont="1" applyFill="1" applyBorder="1" applyAlignment="1">
      <alignment vertical="center"/>
    </xf>
    <xf numFmtId="41" fontId="16" fillId="0" borderId="535" xfId="1515" applyNumberFormat="1" applyFont="1" applyFill="1" applyBorder="1" applyAlignment="1">
      <alignment vertical="center"/>
    </xf>
    <xf numFmtId="41" fontId="16" fillId="0" borderId="534" xfId="3072" applyFont="1" applyFill="1" applyBorder="1" applyAlignment="1">
      <alignment vertical="center"/>
    </xf>
    <xf numFmtId="41" fontId="16" fillId="0" borderId="535" xfId="3072" applyNumberFormat="1" applyFont="1" applyFill="1" applyBorder="1" applyAlignment="1">
      <alignment vertical="center"/>
    </xf>
    <xf numFmtId="41" fontId="16" fillId="0" borderId="534" xfId="3072" applyNumberFormat="1" applyFont="1" applyFill="1" applyBorder="1" applyAlignment="1">
      <alignment vertical="center"/>
    </xf>
    <xf numFmtId="41" fontId="16" fillId="0" borderId="534" xfId="1515" applyNumberFormat="1" applyFont="1" applyFill="1" applyBorder="1" applyAlignment="1">
      <alignment vertical="center"/>
    </xf>
    <xf numFmtId="41" fontId="16" fillId="0" borderId="535" xfId="1515" applyFont="1" applyFill="1" applyBorder="1" applyAlignment="1">
      <alignment vertical="center"/>
    </xf>
    <xf numFmtId="41" fontId="16" fillId="0" borderId="535" xfId="3072" applyFont="1" applyFill="1" applyBorder="1" applyAlignment="1">
      <alignment vertical="center"/>
    </xf>
    <xf numFmtId="188" fontId="16" fillId="0" borderId="535" xfId="1515" applyNumberFormat="1" applyFont="1" applyFill="1" applyBorder="1" applyAlignment="1">
      <alignment vertical="center"/>
    </xf>
    <xf numFmtId="188" fontId="16" fillId="0" borderId="535" xfId="3072" applyNumberFormat="1" applyFont="1" applyFill="1" applyBorder="1" applyAlignment="1">
      <alignment vertical="center"/>
    </xf>
    <xf numFmtId="41" fontId="11" fillId="0" borderId="535" xfId="3072" applyFont="1" applyFill="1" applyBorder="1" applyAlignment="1">
      <alignment vertical="center"/>
    </xf>
    <xf numFmtId="41" fontId="11" fillId="0" borderId="535" xfId="1515" applyFont="1" applyFill="1" applyBorder="1" applyAlignment="1">
      <alignment vertical="center"/>
    </xf>
    <xf numFmtId="41" fontId="11" fillId="0" borderId="535" xfId="1515" applyNumberFormat="1" applyFont="1" applyFill="1" applyBorder="1" applyAlignment="1">
      <alignment vertical="center"/>
    </xf>
    <xf numFmtId="9" fontId="205" fillId="0" borderId="0" xfId="15837" applyFont="1" applyFill="1" applyBorder="1" applyAlignment="1">
      <alignment vertical="center"/>
    </xf>
    <xf numFmtId="41" fontId="205" fillId="0" borderId="0" xfId="1515" applyFont="1" applyFill="1" applyBorder="1" applyAlignment="1">
      <alignment vertical="center"/>
    </xf>
    <xf numFmtId="41" fontId="205" fillId="0" borderId="18" xfId="1515" applyFont="1" applyFill="1" applyBorder="1" applyAlignment="1">
      <alignment vertical="center"/>
    </xf>
    <xf numFmtId="0" fontId="243" fillId="0" borderId="0" xfId="2086" applyFont="1" applyBorder="1" applyAlignment="1">
      <alignment horizontal="right" vertical="center"/>
    </xf>
    <xf numFmtId="38" fontId="11" fillId="4" borderId="534" xfId="0" applyNumberFormat="1" applyFont="1" applyFill="1" applyBorder="1" applyAlignment="1"/>
    <xf numFmtId="182" fontId="16" fillId="4" borderId="534" xfId="15862" applyNumberFormat="1" applyFont="1" applyFill="1" applyBorder="1" applyAlignment="1"/>
    <xf numFmtId="38" fontId="16" fillId="0" borderId="534" xfId="0" applyNumberFormat="1" applyFont="1" applyFill="1" applyBorder="1" applyAlignment="1"/>
    <xf numFmtId="38" fontId="205" fillId="4" borderId="534" xfId="0" applyNumberFormat="1" applyFont="1" applyFill="1" applyBorder="1" applyAlignment="1"/>
    <xf numFmtId="38" fontId="205" fillId="0" borderId="534" xfId="0" applyNumberFormat="1" applyFont="1" applyBorder="1" applyAlignment="1"/>
    <xf numFmtId="182" fontId="11" fillId="4" borderId="534" xfId="0" applyNumberFormat="1" applyFont="1" applyFill="1" applyBorder="1" applyAlignment="1"/>
    <xf numFmtId="41" fontId="16" fillId="0" borderId="534" xfId="0" applyNumberFormat="1" applyFont="1" applyFill="1" applyBorder="1" applyAlignment="1"/>
    <xf numFmtId="38" fontId="16" fillId="4" borderId="534" xfId="0" applyNumberFormat="1" applyFont="1" applyFill="1" applyBorder="1" applyAlignment="1"/>
    <xf numFmtId="182" fontId="16" fillId="4" borderId="534" xfId="15842" applyNumberFormat="1" applyFont="1" applyFill="1" applyBorder="1" applyAlignment="1"/>
    <xf numFmtId="38" fontId="16" fillId="0" borderId="534" xfId="0" applyNumberFormat="1" applyFont="1" applyFill="1" applyBorder="1" applyAlignment="1"/>
    <xf numFmtId="38" fontId="16" fillId="4" borderId="571" xfId="0" applyNumberFormat="1" applyFont="1" applyFill="1" applyBorder="1" applyAlignment="1"/>
    <xf numFmtId="38" fontId="16" fillId="0" borderId="571" xfId="0" applyNumberFormat="1" applyFont="1" applyBorder="1" applyAlignment="1"/>
    <xf numFmtId="182" fontId="16" fillId="4" borderId="571" xfId="15742" applyNumberFormat="1" applyFont="1" applyFill="1" applyBorder="1" applyAlignment="1"/>
    <xf numFmtId="38" fontId="16" fillId="4" borderId="571" xfId="0" applyNumberFormat="1" applyFont="1" applyFill="1" applyBorder="1" applyAlignment="1">
      <alignment horizontal="right"/>
    </xf>
    <xf numFmtId="38" fontId="16" fillId="0" borderId="571" xfId="0" applyNumberFormat="1" applyFont="1" applyFill="1" applyBorder="1" applyAlignment="1">
      <alignment horizontal="right"/>
    </xf>
    <xf numFmtId="0" fontId="16" fillId="13" borderId="689" xfId="2086" applyFont="1" applyFill="1" applyBorder="1" applyAlignment="1">
      <alignment vertical="center"/>
    </xf>
    <xf numFmtId="182" fontId="16" fillId="4" borderId="579" xfId="15845" applyNumberFormat="1" applyFont="1" applyFill="1" applyBorder="1" applyAlignment="1"/>
    <xf numFmtId="38" fontId="16" fillId="0" borderId="579" xfId="0" applyNumberFormat="1" applyFont="1" applyFill="1" applyBorder="1" applyAlignment="1"/>
    <xf numFmtId="38" fontId="205" fillId="4" borderId="579" xfId="0" applyNumberFormat="1" applyFont="1" applyFill="1" applyBorder="1" applyAlignment="1"/>
    <xf numFmtId="38" fontId="205" fillId="0" borderId="579" xfId="0" applyNumberFormat="1" applyFont="1" applyBorder="1" applyAlignment="1"/>
    <xf numFmtId="41" fontId="16" fillId="0" borderId="579" xfId="0" applyNumberFormat="1" applyFont="1" applyFill="1" applyBorder="1" applyAlignment="1"/>
    <xf numFmtId="38" fontId="16" fillId="4" borderId="587" xfId="0" applyNumberFormat="1" applyFont="1" applyFill="1" applyBorder="1" applyAlignment="1"/>
    <xf numFmtId="182" fontId="16" fillId="4" borderId="587" xfId="15674" applyNumberFormat="1" applyFont="1" applyFill="1" applyBorder="1" applyAlignment="1"/>
    <xf numFmtId="38" fontId="16" fillId="0" borderId="587" xfId="0" applyNumberFormat="1" applyFont="1" applyFill="1" applyBorder="1" applyAlignment="1"/>
    <xf numFmtId="38" fontId="16" fillId="4" borderId="595" xfId="0" applyNumberFormat="1" applyFont="1" applyFill="1" applyBorder="1" applyAlignment="1"/>
    <xf numFmtId="38" fontId="16" fillId="0" borderId="595" xfId="0" applyNumberFormat="1" applyFont="1" applyBorder="1" applyAlignment="1"/>
    <xf numFmtId="182" fontId="16" fillId="4" borderId="595" xfId="15846" applyNumberFormat="1" applyFont="1" applyFill="1" applyBorder="1" applyAlignment="1"/>
    <xf numFmtId="38" fontId="16" fillId="0" borderId="595" xfId="0" applyNumberFormat="1" applyFont="1" applyFill="1" applyBorder="1" applyAlignment="1"/>
    <xf numFmtId="38" fontId="16" fillId="4" borderId="595" xfId="0" applyNumberFormat="1" applyFont="1" applyFill="1" applyBorder="1" applyAlignment="1">
      <alignment horizontal="right"/>
    </xf>
    <xf numFmtId="41" fontId="35" fillId="4" borderId="603" xfId="15855" applyNumberFormat="1" applyFont="1" applyFill="1" applyBorder="1" applyAlignment="1">
      <alignment vertical="center"/>
    </xf>
    <xf numFmtId="41" fontId="31" fillId="4" borderId="603" xfId="1515" applyNumberFormat="1" applyFont="1" applyFill="1" applyBorder="1" applyAlignment="1">
      <alignment horizontal="right" vertical="center"/>
    </xf>
    <xf numFmtId="41" fontId="31" fillId="0" borderId="603" xfId="1515" applyNumberFormat="1" applyFont="1" applyFill="1" applyBorder="1" applyAlignment="1">
      <alignment vertical="center"/>
    </xf>
    <xf numFmtId="41" fontId="31" fillId="0" borderId="603" xfId="1515" applyNumberFormat="1" applyFont="1" applyFill="1" applyBorder="1" applyAlignment="1">
      <alignment vertical="center" wrapText="1"/>
    </xf>
    <xf numFmtId="41" fontId="207" fillId="4" borderId="603" xfId="1515" applyNumberFormat="1" applyFont="1" applyFill="1" applyBorder="1" applyAlignment="1">
      <alignment vertical="center"/>
    </xf>
    <xf numFmtId="41" fontId="31" fillId="4" borderId="603" xfId="1515" applyNumberFormat="1" applyFont="1" applyFill="1" applyBorder="1" applyAlignment="1">
      <alignment horizontal="right" vertical="center"/>
    </xf>
    <xf numFmtId="41" fontId="31" fillId="0" borderId="603" xfId="1515" applyNumberFormat="1" applyFont="1" applyFill="1" applyBorder="1" applyAlignment="1">
      <alignment vertical="center"/>
    </xf>
    <xf numFmtId="41" fontId="31" fillId="4" borderId="618" xfId="1515" applyNumberFormat="1" applyFont="1" applyFill="1" applyBorder="1" applyAlignment="1">
      <alignment horizontal="right" vertical="center"/>
    </xf>
    <xf numFmtId="41" fontId="35" fillId="4" borderId="618" xfId="1515" applyNumberFormat="1" applyFont="1" applyFill="1" applyBorder="1" applyAlignment="1">
      <alignment horizontal="right" vertical="center"/>
    </xf>
    <xf numFmtId="41" fontId="31" fillId="0" borderId="618" xfId="1515" applyNumberFormat="1" applyFont="1" applyFill="1" applyBorder="1" applyAlignment="1">
      <alignment horizontal="right" vertical="center"/>
    </xf>
    <xf numFmtId="41" fontId="16" fillId="0" borderId="627" xfId="1515" applyFont="1" applyFill="1" applyBorder="1" applyAlignment="1">
      <alignment vertical="center"/>
    </xf>
    <xf numFmtId="10" fontId="16" fillId="0" borderId="634" xfId="1376" applyNumberFormat="1" applyFont="1" applyFill="1" applyBorder="1" applyAlignment="1">
      <alignment vertical="center"/>
    </xf>
    <xf numFmtId="10" fontId="196" fillId="0" borderId="634" xfId="1376" applyNumberFormat="1" applyFont="1" applyFill="1" applyBorder="1" applyAlignment="1">
      <alignment vertical="center"/>
    </xf>
    <xf numFmtId="10" fontId="196" fillId="47" borderId="634" xfId="1376" applyNumberFormat="1" applyFont="1" applyFill="1" applyBorder="1" applyAlignment="1">
      <alignment vertical="center"/>
    </xf>
    <xf numFmtId="10" fontId="196" fillId="45" borderId="634" xfId="1376" applyNumberFormat="1" applyFont="1" applyFill="1" applyBorder="1" applyAlignment="1">
      <alignment vertical="center"/>
    </xf>
    <xf numFmtId="41" fontId="16" fillId="0" borderId="636" xfId="1515" applyNumberFormat="1" applyFont="1" applyFill="1" applyBorder="1" applyAlignment="1">
      <alignment vertical="center"/>
    </xf>
    <xf numFmtId="41" fontId="196" fillId="0" borderId="636" xfId="1515" applyNumberFormat="1" applyFont="1" applyFill="1" applyBorder="1" applyAlignment="1">
      <alignment vertical="center"/>
    </xf>
    <xf numFmtId="41" fontId="196" fillId="47" borderId="636" xfId="1515" applyNumberFormat="1" applyFont="1" applyFill="1" applyBorder="1" applyAlignment="1">
      <alignment vertical="center"/>
    </xf>
    <xf numFmtId="41" fontId="196" fillId="45" borderId="636" xfId="1515" applyNumberFormat="1" applyFont="1" applyFill="1" applyBorder="1" applyAlignment="1">
      <alignment vertical="center"/>
    </xf>
    <xf numFmtId="41" fontId="16" fillId="0" borderId="624" xfId="1515" applyNumberFormat="1" applyFont="1" applyFill="1" applyBorder="1" applyAlignment="1">
      <alignment vertical="center"/>
    </xf>
    <xf numFmtId="41" fontId="196" fillId="0" borderId="624" xfId="1515" applyNumberFormat="1" applyFont="1" applyFill="1" applyBorder="1" applyAlignment="1">
      <alignment vertical="center"/>
    </xf>
    <xf numFmtId="41" fontId="196" fillId="47" borderId="624" xfId="1515" applyNumberFormat="1" applyFont="1" applyFill="1" applyBorder="1" applyAlignment="1">
      <alignment vertical="center"/>
    </xf>
    <xf numFmtId="41" fontId="196" fillId="45" borderId="624" xfId="1515" applyNumberFormat="1" applyFont="1" applyFill="1" applyBorder="1" applyAlignment="1">
      <alignment vertical="center"/>
    </xf>
    <xf numFmtId="41" fontId="196" fillId="0" borderId="627" xfId="1515" applyFont="1" applyFill="1" applyBorder="1" applyAlignment="1">
      <alignment vertical="center"/>
    </xf>
    <xf numFmtId="41" fontId="196" fillId="47" borderId="627" xfId="1515" applyFont="1" applyFill="1" applyBorder="1" applyAlignment="1">
      <alignment vertical="center"/>
    </xf>
    <xf numFmtId="41" fontId="196" fillId="45" borderId="627" xfId="1515" applyFont="1" applyFill="1" applyBorder="1" applyAlignment="1">
      <alignment vertical="center"/>
    </xf>
    <xf numFmtId="41" fontId="16" fillId="0" borderId="627" xfId="1515" applyFont="1" applyFill="1" applyBorder="1" applyAlignment="1">
      <alignment vertical="center"/>
    </xf>
    <xf numFmtId="10" fontId="16" fillId="0" borderId="634" xfId="1376" applyNumberFormat="1" applyFont="1" applyFill="1" applyBorder="1" applyAlignment="1">
      <alignment vertical="center"/>
    </xf>
    <xf numFmtId="10" fontId="196" fillId="0" borderId="634" xfId="1376" applyNumberFormat="1" applyFont="1" applyFill="1" applyBorder="1" applyAlignment="1">
      <alignment vertical="center"/>
    </xf>
    <xf numFmtId="10" fontId="196" fillId="47" borderId="634" xfId="1376" applyNumberFormat="1" applyFont="1" applyFill="1" applyBorder="1" applyAlignment="1">
      <alignment vertical="center"/>
    </xf>
    <xf numFmtId="10" fontId="196" fillId="45" borderId="634" xfId="1376" applyNumberFormat="1" applyFont="1" applyFill="1" applyBorder="1" applyAlignment="1">
      <alignment vertical="center"/>
    </xf>
    <xf numFmtId="41" fontId="16" fillId="0" borderId="0" xfId="1515" applyNumberFormat="1" applyFont="1" applyFill="1" applyBorder="1" applyAlignment="1">
      <alignment vertical="center"/>
    </xf>
    <xf numFmtId="41" fontId="196" fillId="0" borderId="0" xfId="1515" applyNumberFormat="1" applyFont="1" applyFill="1" applyBorder="1" applyAlignment="1">
      <alignment vertical="center"/>
    </xf>
    <xf numFmtId="41" fontId="196" fillId="47" borderId="0" xfId="1515" applyNumberFormat="1" applyFont="1" applyFill="1" applyBorder="1" applyAlignment="1">
      <alignment vertical="center"/>
    </xf>
    <xf numFmtId="41" fontId="196" fillId="45" borderId="0" xfId="1515" applyNumberFormat="1" applyFont="1" applyFill="1" applyBorder="1" applyAlignment="1">
      <alignment vertical="center"/>
    </xf>
    <xf numFmtId="41" fontId="16" fillId="0" borderId="636" xfId="1515" applyNumberFormat="1" applyFont="1" applyFill="1" applyBorder="1" applyAlignment="1">
      <alignment vertical="center"/>
    </xf>
    <xf numFmtId="41" fontId="196" fillId="0" borderId="636" xfId="1515" applyNumberFormat="1" applyFont="1" applyFill="1" applyBorder="1" applyAlignment="1">
      <alignment vertical="center"/>
    </xf>
    <xf numFmtId="41" fontId="196" fillId="47" borderId="636" xfId="1515" applyNumberFormat="1" applyFont="1" applyFill="1" applyBorder="1" applyAlignment="1">
      <alignment vertical="center"/>
    </xf>
    <xf numFmtId="41" fontId="196" fillId="45" borderId="636" xfId="1515" applyNumberFormat="1" applyFont="1" applyFill="1" applyBorder="1" applyAlignment="1">
      <alignment vertical="center"/>
    </xf>
    <xf numFmtId="41" fontId="16" fillId="0" borderId="624" xfId="1515" applyNumberFormat="1" applyFont="1" applyFill="1" applyBorder="1" applyAlignment="1">
      <alignment vertical="center"/>
    </xf>
    <xf numFmtId="41" fontId="196" fillId="0" borderId="624" xfId="1515" applyNumberFormat="1" applyFont="1" applyFill="1" applyBorder="1" applyAlignment="1">
      <alignment vertical="center"/>
    </xf>
    <xf numFmtId="41" fontId="196" fillId="47" borderId="624" xfId="1515" applyNumberFormat="1" applyFont="1" applyFill="1" applyBorder="1" applyAlignment="1">
      <alignment vertical="center"/>
    </xf>
    <xf numFmtId="41" fontId="196" fillId="45" borderId="624" xfId="1515" applyNumberFormat="1" applyFont="1" applyFill="1" applyBorder="1" applyAlignment="1">
      <alignment vertical="center"/>
    </xf>
    <xf numFmtId="41" fontId="196" fillId="0" borderId="627" xfId="1515" applyFont="1" applyFill="1" applyBorder="1" applyAlignment="1">
      <alignment vertical="center"/>
    </xf>
    <xf numFmtId="41" fontId="196" fillId="47" borderId="627" xfId="1515" applyFont="1" applyFill="1" applyBorder="1" applyAlignment="1">
      <alignment vertical="center"/>
    </xf>
    <xf numFmtId="41" fontId="196" fillId="45" borderId="627" xfId="1515" applyFont="1" applyFill="1" applyBorder="1" applyAlignment="1">
      <alignment vertical="center"/>
    </xf>
    <xf numFmtId="38" fontId="30" fillId="10" borderId="0" xfId="0" applyNumberFormat="1" applyFont="1" applyFill="1" applyBorder="1" applyAlignment="1">
      <alignment horizontal="right" vertical="center"/>
    </xf>
    <xf numFmtId="38" fontId="70" fillId="10" borderId="0" xfId="0" applyNumberFormat="1" applyFont="1" applyFill="1" applyBorder="1" applyAlignment="1">
      <alignment horizontal="center" vertical="center"/>
    </xf>
    <xf numFmtId="38" fontId="30" fillId="10" borderId="0" xfId="0" applyNumberFormat="1" applyFont="1" applyFill="1" applyBorder="1" applyAlignment="1">
      <alignment horizontal="right" vertical="center"/>
    </xf>
    <xf numFmtId="38" fontId="70" fillId="10" borderId="0" xfId="0" applyNumberFormat="1" applyFont="1" applyFill="1" applyBorder="1" applyAlignment="1">
      <alignment horizontal="center" vertical="center"/>
    </xf>
    <xf numFmtId="253" fontId="375" fillId="0" borderId="537" xfId="0" applyNumberFormat="1" applyFont="1" applyFill="1" applyBorder="1">
      <alignment vertical="center"/>
    </xf>
    <xf numFmtId="255" fontId="209" fillId="0" borderId="18" xfId="1598" applyNumberFormat="1" applyFont="1" applyFill="1" applyBorder="1" applyAlignment="1">
      <alignment horizontal="right" vertical="center"/>
    </xf>
    <xf numFmtId="255" fontId="209" fillId="0" borderId="30" xfId="2086" applyNumberFormat="1" applyFont="1" applyFill="1" applyBorder="1" applyAlignment="1">
      <alignment horizontal="right" vertical="center"/>
    </xf>
    <xf numFmtId="191" fontId="209" fillId="0" borderId="540" xfId="1598" applyNumberFormat="1" applyFont="1" applyFill="1" applyBorder="1" applyAlignment="1">
      <alignment horizontal="right" vertical="center"/>
    </xf>
    <xf numFmtId="190" fontId="31" fillId="0" borderId="626" xfId="1598" applyNumberFormat="1" applyFont="1" applyFill="1" applyBorder="1" applyAlignment="1">
      <alignment horizontal="right" vertical="center"/>
    </xf>
    <xf numFmtId="190" fontId="31" fillId="0" borderId="628" xfId="1598" applyNumberFormat="1" applyFont="1" applyFill="1" applyBorder="1" applyAlignment="1">
      <alignment horizontal="right" vertical="center"/>
    </xf>
    <xf numFmtId="190" fontId="31" fillId="0" borderId="626" xfId="2086" applyNumberFormat="1" applyFont="1" applyFill="1" applyBorder="1" applyAlignment="1">
      <alignment horizontal="right" vertical="center"/>
    </xf>
    <xf numFmtId="191" fontId="35" fillId="0" borderId="630" xfId="2086" applyNumberFormat="1" applyFont="1" applyFill="1" applyBorder="1" applyAlignment="1">
      <alignment horizontal="right" vertical="center"/>
    </xf>
    <xf numFmtId="190" fontId="31" fillId="0" borderId="628" xfId="2086" applyNumberFormat="1" applyFont="1" applyFill="1" applyBorder="1" applyAlignment="1">
      <alignment horizontal="right" vertical="center"/>
    </xf>
    <xf numFmtId="191" fontId="35" fillId="0" borderId="630" xfId="1598" applyNumberFormat="1" applyFont="1" applyFill="1" applyBorder="1" applyAlignment="1">
      <alignment horizontal="right" vertical="center"/>
    </xf>
    <xf numFmtId="190" fontId="31" fillId="0" borderId="25" xfId="1598" applyNumberFormat="1" applyFont="1" applyFill="1" applyBorder="1" applyAlignment="1">
      <alignment horizontal="right" vertical="center"/>
    </xf>
    <xf numFmtId="190" fontId="31" fillId="0" borderId="18" xfId="1598" applyNumberFormat="1" applyFont="1" applyFill="1" applyBorder="1" applyAlignment="1">
      <alignment horizontal="right" vertical="center"/>
    </xf>
    <xf numFmtId="191" fontId="35" fillId="0" borderId="24" xfId="1598" applyNumberFormat="1" applyFont="1" applyFill="1" applyBorder="1" applyAlignment="1">
      <alignment horizontal="right" vertical="center"/>
    </xf>
    <xf numFmtId="190" fontId="31" fillId="0" borderId="629" xfId="1598" applyNumberFormat="1" applyFont="1" applyFill="1" applyBorder="1" applyAlignment="1">
      <alignment horizontal="right" vertical="center"/>
    </xf>
    <xf numFmtId="190" fontId="31" fillId="0" borderId="627" xfId="1598" applyNumberFormat="1" applyFont="1" applyFill="1" applyBorder="1" applyAlignment="1">
      <alignment horizontal="right" vertical="center"/>
    </xf>
    <xf numFmtId="190" fontId="31" fillId="0" borderId="25" xfId="2086" applyNumberFormat="1" applyFont="1" applyFill="1" applyBorder="1" applyAlignment="1">
      <alignment horizontal="right" vertical="center"/>
    </xf>
    <xf numFmtId="190" fontId="31" fillId="0" borderId="18" xfId="2086" applyNumberFormat="1" applyFont="1" applyFill="1" applyBorder="1" applyAlignment="1">
      <alignment horizontal="right" vertical="center"/>
    </xf>
    <xf numFmtId="191" fontId="35" fillId="0" borderId="26" xfId="2086" applyNumberFormat="1" applyFont="1" applyFill="1" applyBorder="1" applyAlignment="1">
      <alignment horizontal="right" vertical="center"/>
    </xf>
    <xf numFmtId="191" fontId="209" fillId="45" borderId="24" xfId="1598" applyNumberFormat="1" applyFont="1" applyFill="1" applyBorder="1" applyAlignment="1">
      <alignment horizontal="right" vertical="center"/>
    </xf>
    <xf numFmtId="191" fontId="209" fillId="45" borderId="26" xfId="2086" applyNumberFormat="1" applyFont="1" applyFill="1" applyBorder="1" applyAlignment="1">
      <alignment horizontal="right" vertical="center"/>
    </xf>
    <xf numFmtId="191" fontId="209" fillId="45" borderId="630" xfId="2086" applyNumberFormat="1" applyFont="1" applyFill="1" applyBorder="1" applyAlignment="1">
      <alignment horizontal="right" vertical="center"/>
    </xf>
    <xf numFmtId="191" fontId="209" fillId="45" borderId="630" xfId="1598" applyNumberFormat="1" applyFont="1" applyFill="1" applyBorder="1" applyAlignment="1">
      <alignment horizontal="right" vertical="center"/>
    </xf>
    <xf numFmtId="191" fontId="209" fillId="45" borderId="632" xfId="1515" applyNumberFormat="1" applyFont="1" applyFill="1" applyBorder="1" applyAlignment="1">
      <alignment horizontal="right" vertical="center"/>
    </xf>
    <xf numFmtId="190" fontId="208" fillId="0" borderId="25" xfId="1598" applyNumberFormat="1" applyFont="1" applyFill="1" applyBorder="1" applyAlignment="1">
      <alignment horizontal="right" vertical="center"/>
    </xf>
    <xf numFmtId="190" fontId="208" fillId="0" borderId="18" xfId="1598" applyNumberFormat="1" applyFont="1" applyFill="1" applyBorder="1" applyAlignment="1">
      <alignment horizontal="right" vertical="center"/>
    </xf>
    <xf numFmtId="191" fontId="209" fillId="0" borderId="24" xfId="1598" applyNumberFormat="1" applyFont="1" applyFill="1" applyBorder="1" applyAlignment="1">
      <alignment horizontal="right" vertical="center"/>
    </xf>
    <xf numFmtId="253" fontId="375" fillId="47" borderId="537" xfId="0" applyNumberFormat="1" applyFont="1" applyFill="1" applyBorder="1">
      <alignment vertical="center"/>
    </xf>
    <xf numFmtId="253" fontId="208" fillId="47" borderId="538" xfId="1598" applyNumberFormat="1" applyFont="1" applyFill="1" applyBorder="1" applyAlignment="1">
      <alignment horizontal="right" vertical="center"/>
    </xf>
    <xf numFmtId="191" fontId="209" fillId="47" borderId="24" xfId="1598" applyNumberFormat="1" applyFont="1" applyFill="1" applyBorder="1" applyAlignment="1">
      <alignment horizontal="right" vertical="center"/>
    </xf>
    <xf numFmtId="253" fontId="375" fillId="47" borderId="628" xfId="0" applyNumberFormat="1" applyFont="1" applyFill="1" applyBorder="1">
      <alignment vertical="center"/>
    </xf>
    <xf numFmtId="253" fontId="208" fillId="47" borderId="626" xfId="1598" applyNumberFormat="1" applyFont="1" applyFill="1" applyBorder="1" applyAlignment="1">
      <alignment horizontal="right" vertical="center"/>
    </xf>
    <xf numFmtId="190" fontId="208" fillId="0" borderId="628" xfId="1598" applyNumberFormat="1" applyFont="1" applyFill="1" applyBorder="1" applyAlignment="1">
      <alignment horizontal="right" vertical="center"/>
    </xf>
    <xf numFmtId="190" fontId="208" fillId="0" borderId="626" xfId="1598" applyNumberFormat="1" applyFont="1" applyFill="1" applyBorder="1" applyAlignment="1">
      <alignment horizontal="right" vertical="center"/>
    </xf>
    <xf numFmtId="190" fontId="208" fillId="0" borderId="629" xfId="1598" applyNumberFormat="1" applyFont="1" applyFill="1" applyBorder="1" applyAlignment="1">
      <alignment horizontal="right" vertical="center"/>
    </xf>
    <xf numFmtId="190" fontId="208" fillId="0" borderId="627" xfId="1598" applyNumberFormat="1" applyFont="1" applyFill="1" applyBorder="1" applyAlignment="1">
      <alignment horizontal="right" vertical="center"/>
    </xf>
    <xf numFmtId="253" fontId="375" fillId="47" borderId="638" xfId="0" applyNumberFormat="1" applyFont="1" applyFill="1" applyBorder="1">
      <alignment vertical="center"/>
    </xf>
    <xf numFmtId="253" fontId="208" fillId="47" borderId="637" xfId="1598" applyNumberFormat="1" applyFont="1" applyFill="1" applyBorder="1" applyAlignment="1">
      <alignment horizontal="right" vertical="center"/>
    </xf>
    <xf numFmtId="190" fontId="208" fillId="0" borderId="25" xfId="2086" applyNumberFormat="1" applyFont="1" applyFill="1" applyBorder="1" applyAlignment="1">
      <alignment horizontal="right" vertical="center"/>
    </xf>
    <xf numFmtId="190" fontId="208" fillId="0" borderId="18" xfId="2086" applyNumberFormat="1" applyFont="1" applyFill="1" applyBorder="1" applyAlignment="1">
      <alignment horizontal="right" vertical="center"/>
    </xf>
    <xf numFmtId="191" fontId="209" fillId="0" borderId="26" xfId="2086" applyNumberFormat="1" applyFont="1" applyFill="1" applyBorder="1" applyAlignment="1">
      <alignment horizontal="right" vertical="center"/>
    </xf>
    <xf numFmtId="190" fontId="208" fillId="47" borderId="25" xfId="2086" applyNumberFormat="1" applyFont="1" applyFill="1" applyBorder="1" applyAlignment="1">
      <alignment horizontal="right" vertical="center"/>
    </xf>
    <xf numFmtId="190" fontId="208" fillId="47" borderId="18" xfId="2086" applyNumberFormat="1" applyFont="1" applyFill="1" applyBorder="1" applyAlignment="1">
      <alignment horizontal="right" vertical="center"/>
    </xf>
    <xf numFmtId="191" fontId="209" fillId="47" borderId="26" xfId="2086" applyNumberFormat="1" applyFont="1" applyFill="1" applyBorder="1" applyAlignment="1">
      <alignment horizontal="right" vertical="center"/>
    </xf>
    <xf numFmtId="190" fontId="208" fillId="0" borderId="628" xfId="2086" applyNumberFormat="1" applyFont="1" applyFill="1" applyBorder="1" applyAlignment="1">
      <alignment horizontal="right" vertical="center"/>
    </xf>
    <xf numFmtId="190" fontId="208" fillId="0" borderId="626" xfId="2086" applyNumberFormat="1" applyFont="1" applyFill="1" applyBorder="1" applyAlignment="1">
      <alignment horizontal="right" vertical="center"/>
    </xf>
    <xf numFmtId="191" fontId="209" fillId="0" borderId="630" xfId="2086" applyNumberFormat="1" applyFont="1" applyFill="1" applyBorder="1" applyAlignment="1">
      <alignment horizontal="right" vertical="center"/>
    </xf>
    <xf numFmtId="190" fontId="208" fillId="47" borderId="628" xfId="2086" applyNumberFormat="1" applyFont="1" applyFill="1" applyBorder="1" applyAlignment="1">
      <alignment horizontal="right" vertical="center"/>
    </xf>
    <xf numFmtId="190" fontId="208" fillId="47" borderId="626" xfId="2086" applyNumberFormat="1" applyFont="1" applyFill="1" applyBorder="1" applyAlignment="1">
      <alignment horizontal="right" vertical="center"/>
    </xf>
    <xf numFmtId="191" fontId="209" fillId="47" borderId="630" xfId="2086" applyNumberFormat="1" applyFont="1" applyFill="1" applyBorder="1" applyAlignment="1">
      <alignment horizontal="right" vertical="center"/>
    </xf>
    <xf numFmtId="190" fontId="31" fillId="0" borderId="628" xfId="1515" applyNumberFormat="1" applyFont="1" applyFill="1" applyBorder="1" applyAlignment="1">
      <alignment horizontal="right" vertical="center"/>
    </xf>
    <xf numFmtId="190" fontId="31" fillId="0" borderId="626" xfId="1515" applyNumberFormat="1" applyFont="1" applyFill="1" applyBorder="1" applyAlignment="1">
      <alignment horizontal="right" vertical="center"/>
    </xf>
    <xf numFmtId="190" fontId="208" fillId="0" borderId="628" xfId="1515" applyNumberFormat="1" applyFont="1" applyFill="1" applyBorder="1" applyAlignment="1">
      <alignment horizontal="right" vertical="center"/>
    </xf>
    <xf numFmtId="190" fontId="208" fillId="0" borderId="626" xfId="1515" applyNumberFormat="1" applyFont="1" applyFill="1" applyBorder="1" applyAlignment="1">
      <alignment horizontal="right" vertical="center"/>
    </xf>
    <xf numFmtId="191" fontId="209" fillId="0" borderId="630" xfId="1598" applyNumberFormat="1" applyFont="1" applyFill="1" applyBorder="1" applyAlignment="1">
      <alignment horizontal="right" vertical="center"/>
    </xf>
    <xf numFmtId="253" fontId="208" fillId="47" borderId="628" xfId="1515" applyNumberFormat="1" applyFont="1" applyFill="1" applyBorder="1" applyAlignment="1">
      <alignment horizontal="right" vertical="center"/>
    </xf>
    <xf numFmtId="253" fontId="208" fillId="47" borderId="626" xfId="1515" applyNumberFormat="1" applyFont="1" applyFill="1" applyBorder="1" applyAlignment="1">
      <alignment horizontal="right" vertical="center"/>
    </xf>
    <xf numFmtId="190" fontId="31" fillId="0" borderId="633" xfId="1515" applyNumberFormat="1" applyFont="1" applyFill="1" applyBorder="1" applyAlignment="1">
      <alignment horizontal="right" vertical="center"/>
    </xf>
    <xf numFmtId="190" fontId="31" fillId="0" borderId="631" xfId="1515" applyNumberFormat="1" applyFont="1" applyFill="1" applyBorder="1" applyAlignment="1">
      <alignment horizontal="right" vertical="center"/>
    </xf>
    <xf numFmtId="191" fontId="35" fillId="0" borderId="632" xfId="1515" applyNumberFormat="1" applyFont="1" applyFill="1" applyBorder="1" applyAlignment="1">
      <alignment horizontal="right" vertical="center"/>
    </xf>
    <xf numFmtId="190" fontId="208" fillId="0" borderId="633" xfId="1515" applyNumberFormat="1" applyFont="1" applyFill="1" applyBorder="1" applyAlignment="1">
      <alignment horizontal="right" vertical="center"/>
    </xf>
    <xf numFmtId="190" fontId="208" fillId="0" borderId="631" xfId="1515" applyNumberFormat="1" applyFont="1" applyFill="1" applyBorder="1" applyAlignment="1">
      <alignment horizontal="right" vertical="center"/>
    </xf>
    <xf numFmtId="191" fontId="209" fillId="0" borderId="632" xfId="1515" applyNumberFormat="1" applyFont="1" applyFill="1" applyBorder="1" applyAlignment="1">
      <alignment horizontal="right" vertical="center"/>
    </xf>
    <xf numFmtId="253" fontId="208" fillId="47" borderId="639" xfId="1515" applyNumberFormat="1" applyFont="1" applyFill="1" applyBorder="1" applyAlignment="1">
      <alignment horizontal="right" vertical="center"/>
    </xf>
    <xf numFmtId="253" fontId="208" fillId="47" borderId="636" xfId="1515" applyNumberFormat="1" applyFont="1" applyFill="1" applyBorder="1" applyAlignment="1">
      <alignment horizontal="right" vertical="center"/>
    </xf>
    <xf numFmtId="191" fontId="209" fillId="47" borderId="539" xfId="1598" applyNumberFormat="1" applyFont="1" applyFill="1" applyBorder="1" applyAlignment="1">
      <alignment horizontal="right" vertical="center"/>
    </xf>
    <xf numFmtId="191" fontId="209" fillId="47" borderId="640" xfId="1598" applyNumberFormat="1" applyFont="1" applyFill="1" applyBorder="1" applyAlignment="1">
      <alignment horizontal="right" vertical="center"/>
    </xf>
    <xf numFmtId="253" fontId="208" fillId="0" borderId="538" xfId="1598" applyNumberFormat="1" applyFont="1" applyFill="1" applyBorder="1" applyAlignment="1">
      <alignment horizontal="right" vertical="center"/>
    </xf>
    <xf numFmtId="191" fontId="209" fillId="0" borderId="18" xfId="1598" applyNumberFormat="1" applyFont="1" applyFill="1" applyBorder="1" applyAlignment="1">
      <alignment horizontal="right" vertical="center"/>
    </xf>
    <xf numFmtId="253" fontId="208" fillId="0" borderId="626" xfId="1598" applyNumberFormat="1" applyFont="1" applyFill="1" applyBorder="1" applyAlignment="1">
      <alignment horizontal="right" vertical="center"/>
    </xf>
    <xf numFmtId="253" fontId="208" fillId="0" borderId="637" xfId="1598" applyNumberFormat="1" applyFont="1" applyFill="1" applyBorder="1" applyAlignment="1">
      <alignment horizontal="right" vertical="center"/>
    </xf>
    <xf numFmtId="191" fontId="209" fillId="0" borderId="30" xfId="2086" applyNumberFormat="1" applyFont="1" applyFill="1" applyBorder="1" applyAlignment="1">
      <alignment horizontal="right" vertical="center"/>
    </xf>
    <xf numFmtId="191" fontId="209" fillId="0" borderId="626" xfId="2086" applyNumberFormat="1" applyFont="1" applyFill="1" applyBorder="1" applyAlignment="1">
      <alignment horizontal="right" vertical="center"/>
    </xf>
    <xf numFmtId="253" fontId="208" fillId="0" borderId="628" xfId="1515" applyNumberFormat="1" applyFont="1" applyFill="1" applyBorder="1" applyAlignment="1">
      <alignment horizontal="right" vertical="center"/>
    </xf>
    <xf numFmtId="253" fontId="208" fillId="0" borderId="626" xfId="1515" applyNumberFormat="1" applyFont="1" applyFill="1" applyBorder="1" applyAlignment="1">
      <alignment horizontal="right" vertical="center"/>
    </xf>
    <xf numFmtId="253" fontId="208" fillId="0" borderId="639" xfId="1515" applyNumberFormat="1" applyFont="1" applyFill="1" applyBorder="1" applyAlignment="1">
      <alignment horizontal="right" vertical="center"/>
    </xf>
    <xf numFmtId="253" fontId="208" fillId="0" borderId="636" xfId="1515" applyNumberFormat="1" applyFont="1" applyFill="1" applyBorder="1" applyAlignment="1">
      <alignment horizontal="right" vertical="center"/>
    </xf>
    <xf numFmtId="191" fontId="209" fillId="0" borderId="641" xfId="1598" applyNumberFormat="1" applyFont="1" applyFill="1" applyBorder="1" applyAlignment="1">
      <alignment horizontal="right" vertical="center"/>
    </xf>
    <xf numFmtId="190" fontId="208" fillId="45" borderId="629" xfId="1598" applyNumberFormat="1" applyFont="1" applyFill="1" applyBorder="1" applyAlignment="1">
      <alignment horizontal="right" vertical="center"/>
    </xf>
    <xf numFmtId="190" fontId="208" fillId="45" borderId="25" xfId="1598" applyNumberFormat="1" applyFont="1" applyFill="1" applyBorder="1" applyAlignment="1">
      <alignment horizontal="right" vertical="center"/>
    </xf>
    <xf numFmtId="190" fontId="208" fillId="45" borderId="628" xfId="2086" applyNumberFormat="1" applyFont="1" applyFill="1" applyBorder="1" applyAlignment="1">
      <alignment horizontal="right" vertical="center"/>
    </xf>
    <xf numFmtId="190" fontId="208" fillId="45" borderId="628" xfId="1598" applyNumberFormat="1" applyFont="1" applyFill="1" applyBorder="1" applyAlignment="1">
      <alignment horizontal="right" vertical="center"/>
    </xf>
    <xf numFmtId="190" fontId="208" fillId="45" borderId="633" xfId="1515" applyNumberFormat="1" applyFont="1" applyFill="1" applyBorder="1" applyAlignment="1">
      <alignment horizontal="right" vertical="center"/>
    </xf>
    <xf numFmtId="190" fontId="208" fillId="45" borderId="25" xfId="2086" applyNumberFormat="1" applyFont="1" applyFill="1" applyBorder="1" applyAlignment="1">
      <alignment horizontal="right" vertical="center"/>
    </xf>
    <xf numFmtId="190" fontId="208" fillId="45" borderId="628" xfId="1515" applyNumberFormat="1" applyFont="1" applyFill="1" applyBorder="1" applyAlignment="1">
      <alignment horizontal="right" vertical="center"/>
    </xf>
    <xf numFmtId="41" fontId="375" fillId="0" borderId="537" xfId="1515" applyFont="1" applyFill="1" applyBorder="1">
      <alignment vertical="center"/>
    </xf>
    <xf numFmtId="41" fontId="375" fillId="0" borderId="628" xfId="1515" applyFont="1" applyFill="1" applyBorder="1">
      <alignment vertical="center"/>
    </xf>
    <xf numFmtId="41" fontId="375" fillId="0" borderId="638" xfId="1515" applyFont="1" applyFill="1" applyBorder="1">
      <alignment vertical="center"/>
    </xf>
    <xf numFmtId="41" fontId="208" fillId="45" borderId="18" xfId="1515" applyFont="1" applyFill="1" applyBorder="1" applyAlignment="1">
      <alignment horizontal="right" vertical="center"/>
    </xf>
    <xf numFmtId="41" fontId="208" fillId="45" borderId="626" xfId="1515" applyFont="1" applyFill="1" applyBorder="1" applyAlignment="1">
      <alignment horizontal="right" vertical="center"/>
    </xf>
    <xf numFmtId="41" fontId="208" fillId="45" borderId="627" xfId="1515" applyFont="1" applyFill="1" applyBorder="1" applyAlignment="1">
      <alignment horizontal="right" vertical="center"/>
    </xf>
    <xf numFmtId="41" fontId="208" fillId="45" borderId="631" xfId="1515" applyFont="1" applyFill="1" applyBorder="1" applyAlignment="1">
      <alignment horizontal="right" vertical="center"/>
    </xf>
    <xf numFmtId="41" fontId="208" fillId="45" borderId="624" xfId="1515" applyFont="1" applyFill="1" applyBorder="1" applyAlignment="1">
      <alignment vertical="center"/>
    </xf>
    <xf numFmtId="38" fontId="16" fillId="0" borderId="679" xfId="1599" applyNumberFormat="1" applyFont="1" applyFill="1" applyBorder="1" applyAlignment="1">
      <alignment vertical="center"/>
    </xf>
    <xf numFmtId="187" fontId="16" fillId="0" borderId="679" xfId="2086" applyNumberFormat="1" applyFont="1" applyFill="1" applyBorder="1" applyAlignment="1">
      <alignment vertical="center"/>
    </xf>
    <xf numFmtId="38" fontId="11" fillId="0" borderId="679" xfId="1599" applyNumberFormat="1" applyFont="1" applyFill="1" applyBorder="1" applyAlignment="1">
      <alignment vertical="center"/>
    </xf>
    <xf numFmtId="38" fontId="16" fillId="0" borderId="680" xfId="1599" applyNumberFormat="1" applyFont="1" applyFill="1" applyBorder="1" applyAlignment="1">
      <alignment vertical="center"/>
    </xf>
    <xf numFmtId="187" fontId="16" fillId="0" borderId="681" xfId="2086" applyNumberFormat="1" applyFont="1" applyFill="1" applyBorder="1" applyAlignment="1">
      <alignment vertical="center"/>
    </xf>
    <xf numFmtId="38" fontId="11" fillId="0" borderId="680" xfId="1599" applyNumberFormat="1" applyFont="1" applyFill="1" applyBorder="1" applyAlignment="1">
      <alignment vertical="center"/>
    </xf>
    <xf numFmtId="38" fontId="16" fillId="0" borderId="683" xfId="1599" applyNumberFormat="1" applyFont="1" applyFill="1" applyBorder="1" applyAlignment="1">
      <alignment vertical="center"/>
    </xf>
    <xf numFmtId="187" fontId="16" fillId="0" borderId="684" xfId="2086" applyNumberFormat="1" applyFont="1" applyFill="1" applyBorder="1" applyAlignment="1">
      <alignment vertical="center"/>
    </xf>
    <xf numFmtId="38" fontId="11" fillId="0" borderId="683" xfId="1599" applyNumberFormat="1" applyFont="1" applyFill="1" applyBorder="1" applyAlignment="1">
      <alignment vertical="center"/>
    </xf>
    <xf numFmtId="2" fontId="16" fillId="0" borderId="684" xfId="2086" applyNumberFormat="1" applyFont="1" applyFill="1" applyBorder="1" applyAlignment="1">
      <alignment vertical="center"/>
    </xf>
    <xf numFmtId="38" fontId="196" fillId="0" borderId="683" xfId="1599" applyNumberFormat="1" applyFont="1" applyFill="1" applyBorder="1" applyAlignment="1">
      <alignment vertical="center"/>
    </xf>
    <xf numFmtId="38" fontId="196" fillId="47" borderId="679" xfId="1599" applyNumberFormat="1" applyFont="1" applyFill="1" applyBorder="1" applyAlignment="1">
      <alignment vertical="center"/>
    </xf>
    <xf numFmtId="38" fontId="11" fillId="45" borderId="683" xfId="1599" applyNumberFormat="1" applyFont="1" applyFill="1" applyBorder="1" applyAlignment="1">
      <alignment vertical="center"/>
    </xf>
    <xf numFmtId="38" fontId="196" fillId="0" borderId="679" xfId="1599" applyNumberFormat="1" applyFont="1" applyFill="1" applyBorder="1" applyAlignment="1">
      <alignment vertical="center"/>
    </xf>
    <xf numFmtId="0" fontId="67" fillId="0" borderId="684" xfId="2086" applyFont="1" applyFill="1" applyBorder="1" applyAlignment="1">
      <alignment vertical="center"/>
    </xf>
    <xf numFmtId="38" fontId="203" fillId="0" borderId="683" xfId="1599" applyNumberFormat="1" applyFont="1" applyFill="1" applyBorder="1" applyAlignment="1">
      <alignment vertical="center"/>
    </xf>
    <xf numFmtId="38" fontId="203" fillId="0" borderId="679" xfId="1599" applyNumberFormat="1" applyFont="1" applyFill="1" applyBorder="1" applyAlignment="1">
      <alignment vertical="center"/>
    </xf>
    <xf numFmtId="38" fontId="196" fillId="45" borderId="679" xfId="1599" applyNumberFormat="1" applyFont="1" applyFill="1" applyBorder="1" applyAlignment="1">
      <alignment vertical="center"/>
    </xf>
    <xf numFmtId="187" fontId="196" fillId="45" borderId="679" xfId="2086" applyNumberFormat="1" applyFont="1" applyFill="1" applyBorder="1" applyAlignment="1">
      <alignment vertical="center"/>
    </xf>
    <xf numFmtId="2" fontId="196" fillId="45" borderId="679" xfId="2086" applyNumberFormat="1" applyFont="1" applyFill="1" applyBorder="1" applyAlignment="1">
      <alignment vertical="center"/>
    </xf>
    <xf numFmtId="38" fontId="203" fillId="45" borderId="679" xfId="1599" applyNumberFormat="1" applyFont="1" applyFill="1" applyBorder="1" applyAlignment="1">
      <alignment vertical="center"/>
    </xf>
    <xf numFmtId="0" fontId="206" fillId="45" borderId="679" xfId="2086" applyFont="1" applyFill="1" applyBorder="1" applyAlignment="1">
      <alignment vertical="center"/>
    </xf>
    <xf numFmtId="0" fontId="20" fillId="0" borderId="0" xfId="2086" applyFont="1"/>
    <xf numFmtId="187" fontId="16" fillId="0" borderId="57" xfId="2086" applyNumberFormat="1" applyFont="1" applyFill="1" applyBorder="1" applyAlignment="1">
      <alignment vertical="center"/>
    </xf>
    <xf numFmtId="38" fontId="16" fillId="0" borderId="544" xfId="2086" applyNumberFormat="1" applyFont="1" applyFill="1" applyBorder="1" applyAlignment="1">
      <alignment vertical="center"/>
    </xf>
    <xf numFmtId="187" fontId="16" fillId="0" borderId="545" xfId="2086" applyNumberFormat="1" applyFont="1" applyFill="1" applyBorder="1" applyAlignment="1">
      <alignment vertical="center"/>
    </xf>
    <xf numFmtId="38" fontId="16" fillId="0" borderId="57" xfId="2086" applyNumberFormat="1" applyFont="1" applyFill="1" applyBorder="1" applyAlignment="1">
      <alignment vertical="center"/>
    </xf>
    <xf numFmtId="38" fontId="16" fillId="12" borderId="57" xfId="2086" applyNumberFormat="1" applyFont="1" applyFill="1" applyBorder="1" applyAlignment="1">
      <alignment vertical="center"/>
    </xf>
    <xf numFmtId="187" fontId="16" fillId="0" borderId="691" xfId="2086" applyNumberFormat="1" applyFont="1" applyFill="1" applyBorder="1" applyAlignment="1">
      <alignment vertical="center"/>
    </xf>
    <xf numFmtId="38" fontId="155" fillId="0" borderId="695" xfId="0" applyNumberFormat="1" applyFont="1" applyFill="1" applyBorder="1" applyAlignment="1">
      <alignment vertical="top"/>
    </xf>
    <xf numFmtId="187" fontId="16" fillId="0" borderId="696" xfId="2086" applyNumberFormat="1" applyFont="1" applyFill="1" applyBorder="1" applyAlignment="1">
      <alignment vertical="center"/>
    </xf>
    <xf numFmtId="38" fontId="155" fillId="0" borderId="691" xfId="0" applyNumberFormat="1" applyFont="1" applyFill="1" applyBorder="1" applyAlignment="1">
      <alignment vertical="top"/>
    </xf>
    <xf numFmtId="38" fontId="155" fillId="12" borderId="691" xfId="0" applyNumberFormat="1" applyFont="1" applyFill="1" applyBorder="1" applyAlignment="1">
      <alignment vertical="top"/>
    </xf>
    <xf numFmtId="187" fontId="16" fillId="12" borderId="691" xfId="2086" applyNumberFormat="1" applyFont="1" applyFill="1" applyBorder="1" applyAlignment="1">
      <alignment vertical="center"/>
    </xf>
    <xf numFmtId="38" fontId="16" fillId="0" borderId="546" xfId="2086" applyNumberFormat="1" applyFont="1" applyFill="1" applyBorder="1" applyAlignment="1">
      <alignment vertical="center"/>
    </xf>
    <xf numFmtId="38" fontId="16" fillId="0" borderId="7" xfId="2086" applyNumberFormat="1" applyFont="1" applyFill="1" applyBorder="1" applyAlignment="1">
      <alignment vertical="center"/>
    </xf>
    <xf numFmtId="38" fontId="16" fillId="12" borderId="7" xfId="2086" applyNumberFormat="1" applyFont="1" applyFill="1" applyBorder="1" applyAlignment="1">
      <alignment vertical="center"/>
    </xf>
    <xf numFmtId="183" fontId="16" fillId="0" borderId="7" xfId="2086" applyNumberFormat="1" applyFont="1" applyFill="1" applyBorder="1" applyAlignment="1">
      <alignment vertical="center"/>
    </xf>
    <xf numFmtId="183" fontId="16" fillId="0" borderId="547" xfId="2086" applyNumberFormat="1" applyFont="1" applyFill="1" applyBorder="1" applyAlignment="1">
      <alignment vertical="center"/>
    </xf>
    <xf numFmtId="187" fontId="16" fillId="45" borderId="57" xfId="2086" applyNumberFormat="1" applyFont="1" applyFill="1" applyBorder="1" applyAlignment="1">
      <alignment vertical="center"/>
    </xf>
    <xf numFmtId="183" fontId="196" fillId="45" borderId="7" xfId="2086" applyNumberFormat="1" applyFont="1" applyFill="1" applyBorder="1" applyAlignment="1">
      <alignment vertical="center"/>
    </xf>
    <xf numFmtId="187" fontId="16" fillId="47" borderId="691" xfId="2086" applyNumberFormat="1" applyFont="1" applyFill="1" applyBorder="1" applyAlignment="1">
      <alignment vertical="center"/>
    </xf>
    <xf numFmtId="183" fontId="16" fillId="47" borderId="7" xfId="2086" applyNumberFormat="1" applyFont="1" applyFill="1" applyBorder="1" applyAlignment="1">
      <alignment vertical="center"/>
    </xf>
    <xf numFmtId="196" fontId="11" fillId="0" borderId="720" xfId="1520" applyNumberFormat="1" applyFont="1" applyBorder="1" applyAlignment="1">
      <alignment horizontal="right" vertical="center"/>
    </xf>
    <xf numFmtId="196" fontId="16" fillId="0" borderId="719" xfId="1520" applyNumberFormat="1" applyFont="1" applyFill="1" applyBorder="1" applyAlignment="1">
      <alignment vertical="center"/>
    </xf>
    <xf numFmtId="41" fontId="11" fillId="0" borderId="729" xfId="1520" applyNumberFormat="1" applyFont="1" applyFill="1" applyBorder="1" applyAlignment="1">
      <alignment horizontal="right" vertical="center"/>
    </xf>
    <xf numFmtId="38" fontId="65" fillId="0" borderId="0" xfId="0" applyNumberFormat="1" applyFont="1" applyFill="1" applyBorder="1" applyAlignment="1">
      <alignment vertical="top"/>
    </xf>
    <xf numFmtId="0" fontId="31" fillId="0" borderId="0" xfId="0" applyNumberFormat="1" applyFont="1" applyFill="1" applyBorder="1" applyAlignment="1"/>
    <xf numFmtId="41" fontId="16" fillId="0" borderId="728" xfId="1515" applyFont="1" applyBorder="1" applyAlignment="1">
      <alignment vertical="center"/>
    </xf>
    <xf numFmtId="41" fontId="11" fillId="0" borderId="728" xfId="1515" applyFont="1" applyBorder="1" applyAlignment="1">
      <alignment vertical="center"/>
    </xf>
    <xf numFmtId="184" fontId="16" fillId="0" borderId="728" xfId="2086" applyNumberFormat="1" applyFont="1" applyBorder="1" applyAlignment="1">
      <alignment vertical="center"/>
    </xf>
    <xf numFmtId="38" fontId="16" fillId="0" borderId="728" xfId="1599" applyNumberFormat="1" applyFont="1" applyFill="1" applyBorder="1" applyAlignment="1">
      <alignment vertical="center"/>
    </xf>
    <xf numFmtId="38" fontId="16" fillId="0" borderId="728" xfId="1599" applyNumberFormat="1" applyFont="1" applyBorder="1" applyAlignment="1">
      <alignment vertical="center"/>
    </xf>
    <xf numFmtId="38" fontId="11" fillId="0" borderId="728" xfId="1599" applyNumberFormat="1" applyFont="1" applyBorder="1" applyAlignment="1">
      <alignment vertical="center"/>
    </xf>
    <xf numFmtId="38" fontId="11" fillId="0" borderId="730" xfId="1599" applyNumberFormat="1" applyFont="1" applyBorder="1" applyAlignment="1">
      <alignment vertical="center"/>
    </xf>
    <xf numFmtId="38" fontId="16" fillId="0" borderId="730" xfId="1599" applyNumberFormat="1" applyFont="1" applyBorder="1" applyAlignment="1">
      <alignment vertical="center"/>
    </xf>
    <xf numFmtId="41" fontId="16" fillId="0" borderId="730" xfId="1515" applyFont="1" applyBorder="1" applyAlignment="1">
      <alignment vertical="center"/>
    </xf>
    <xf numFmtId="41" fontId="11" fillId="0" borderId="730" xfId="1515" applyFont="1" applyBorder="1" applyAlignment="1">
      <alignment vertical="center"/>
    </xf>
    <xf numFmtId="38" fontId="16" fillId="12" borderId="728" xfId="1599" applyNumberFormat="1" applyFont="1" applyFill="1" applyBorder="1" applyAlignment="1">
      <alignment vertical="center"/>
    </xf>
    <xf numFmtId="184" fontId="16" fillId="0" borderId="731" xfId="2086" applyNumberFormat="1" applyFont="1" applyBorder="1" applyAlignment="1">
      <alignment vertical="center"/>
    </xf>
    <xf numFmtId="184" fontId="16" fillId="12" borderId="728" xfId="2086" applyNumberFormat="1" applyFont="1" applyFill="1" applyBorder="1" applyAlignment="1">
      <alignment vertical="center"/>
    </xf>
    <xf numFmtId="184" fontId="11" fillId="12" borderId="728" xfId="2086" applyNumberFormat="1" applyFont="1" applyFill="1" applyBorder="1" applyAlignment="1">
      <alignment vertical="center"/>
    </xf>
    <xf numFmtId="38" fontId="11" fillId="45" borderId="728" xfId="1599" applyNumberFormat="1" applyFont="1" applyFill="1" applyBorder="1" applyAlignment="1">
      <alignment vertical="center"/>
    </xf>
    <xf numFmtId="41" fontId="11" fillId="45" borderId="730" xfId="1515" applyFont="1" applyFill="1" applyBorder="1" applyAlignment="1">
      <alignment vertical="center"/>
    </xf>
    <xf numFmtId="38" fontId="16" fillId="45" borderId="728" xfId="1599" applyNumberFormat="1" applyFont="1" applyFill="1" applyBorder="1" applyAlignment="1">
      <alignment vertical="center"/>
    </xf>
    <xf numFmtId="254" fontId="16" fillId="0" borderId="731" xfId="2086" applyNumberFormat="1" applyFont="1" applyFill="1" applyBorder="1" applyAlignment="1">
      <alignment vertical="center"/>
    </xf>
    <xf numFmtId="254" fontId="16" fillId="45" borderId="728" xfId="15901" applyNumberFormat="1" applyFont="1" applyFill="1" applyBorder="1" applyAlignment="1">
      <alignment vertical="center"/>
    </xf>
    <xf numFmtId="38" fontId="16" fillId="0" borderId="736" xfId="1599" applyNumberFormat="1" applyFont="1" applyBorder="1" applyAlignment="1">
      <alignment vertical="center"/>
    </xf>
    <xf numFmtId="0" fontId="20" fillId="0" borderId="0" xfId="2086" applyFont="1"/>
    <xf numFmtId="38" fontId="11" fillId="0" borderId="17" xfId="0" applyNumberFormat="1" applyFont="1" applyFill="1" applyBorder="1" applyAlignment="1"/>
    <xf numFmtId="38" fontId="11" fillId="0" borderId="0" xfId="0" applyNumberFormat="1" applyFont="1" applyFill="1" applyBorder="1" applyAlignment="1"/>
    <xf numFmtId="187" fontId="11" fillId="0" borderId="0" xfId="2086" applyNumberFormat="1" applyFont="1" applyFill="1" applyBorder="1" applyAlignment="1">
      <alignment vertical="center"/>
    </xf>
    <xf numFmtId="187" fontId="67" fillId="0" borderId="0" xfId="2086" applyNumberFormat="1" applyFont="1" applyFill="1" applyBorder="1" applyAlignment="1">
      <alignment vertical="center"/>
    </xf>
    <xf numFmtId="187" fontId="16" fillId="0" borderId="0" xfId="2086" applyNumberFormat="1" applyFont="1" applyBorder="1" applyAlignment="1">
      <alignment vertical="center"/>
    </xf>
    <xf numFmtId="187" fontId="11" fillId="0" borderId="0" xfId="2086" applyNumberFormat="1" applyFont="1" applyBorder="1" applyAlignment="1">
      <alignment vertical="center"/>
    </xf>
    <xf numFmtId="187" fontId="11" fillId="0" borderId="0" xfId="2086" applyNumberFormat="1" applyFont="1" applyFill="1" applyBorder="1" applyAlignment="1">
      <alignment vertical="center"/>
    </xf>
    <xf numFmtId="41" fontId="16" fillId="0" borderId="29" xfId="1515" applyNumberFormat="1" applyFont="1" applyFill="1" applyBorder="1" applyAlignment="1">
      <alignment vertical="center"/>
    </xf>
    <xf numFmtId="41" fontId="16" fillId="0" borderId="28" xfId="1515" applyFont="1" applyFill="1" applyBorder="1" applyAlignment="1">
      <alignment vertical="center"/>
    </xf>
    <xf numFmtId="41" fontId="16" fillId="0" borderId="29" xfId="1515" applyFont="1" applyFill="1" applyBorder="1" applyAlignment="1">
      <alignment vertical="center"/>
    </xf>
    <xf numFmtId="2" fontId="11" fillId="0" borderId="0" xfId="2086" applyNumberFormat="1" applyFont="1" applyFill="1" applyBorder="1" applyAlignment="1">
      <alignment vertical="center"/>
    </xf>
    <xf numFmtId="38" fontId="62" fillId="13" borderId="29" xfId="0" applyNumberFormat="1" applyFont="1" applyFill="1" applyBorder="1" applyAlignment="1">
      <alignment horizontal="center" vertical="center"/>
    </xf>
    <xf numFmtId="0" fontId="62" fillId="0" borderId="0" xfId="2086" applyFont="1" applyBorder="1" applyAlignment="1">
      <alignment horizontal="right" vertical="center"/>
    </xf>
    <xf numFmtId="192" fontId="11" fillId="0" borderId="755" xfId="1515" applyNumberFormat="1" applyFont="1" applyBorder="1" applyAlignment="1">
      <alignment vertical="center"/>
    </xf>
    <xf numFmtId="253" fontId="208" fillId="0" borderId="68" xfId="0" applyNumberFormat="1" applyFont="1" applyFill="1" applyBorder="1" applyAlignment="1">
      <alignment horizontal="right" vertical="center"/>
    </xf>
    <xf numFmtId="9" fontId="208" fillId="0" borderId="30" xfId="1391" applyFont="1" applyFill="1" applyBorder="1" applyAlignment="1">
      <alignment horizontal="center" vertical="center"/>
    </xf>
    <xf numFmtId="253" fontId="208" fillId="0" borderId="30" xfId="0" applyNumberFormat="1" applyFont="1" applyFill="1" applyBorder="1">
      <alignment vertical="center"/>
    </xf>
    <xf numFmtId="182" fontId="209" fillId="0" borderId="30" xfId="1391" applyNumberFormat="1" applyFont="1" applyFill="1" applyBorder="1" applyAlignment="1">
      <alignment horizontal="center" vertical="center"/>
    </xf>
    <xf numFmtId="253" fontId="208" fillId="47" borderId="68" xfId="0" applyNumberFormat="1" applyFont="1" applyFill="1" applyBorder="1" applyAlignment="1">
      <alignment horizontal="right" vertical="center"/>
    </xf>
    <xf numFmtId="9" fontId="208" fillId="47" borderId="30" xfId="1391" applyFont="1" applyFill="1" applyBorder="1" applyAlignment="1">
      <alignment horizontal="center" vertical="center"/>
    </xf>
    <xf numFmtId="253" fontId="208" fillId="47" borderId="30" xfId="0" applyNumberFormat="1" applyFont="1" applyFill="1" applyBorder="1">
      <alignment vertical="center"/>
    </xf>
    <xf numFmtId="182" fontId="209" fillId="47" borderId="30" xfId="1391" applyNumberFormat="1" applyFont="1" applyFill="1" applyBorder="1" applyAlignment="1">
      <alignment horizontal="center" vertical="center"/>
    </xf>
    <xf numFmtId="253" fontId="31" fillId="45" borderId="68" xfId="0" applyNumberFormat="1" applyFont="1" applyFill="1" applyBorder="1" applyAlignment="1">
      <alignment horizontal="right" vertical="center"/>
    </xf>
    <xf numFmtId="9" fontId="31" fillId="45" borderId="30" xfId="1391" applyFont="1" applyFill="1" applyBorder="1" applyAlignment="1">
      <alignment horizontal="center" vertical="center"/>
    </xf>
    <xf numFmtId="253" fontId="31" fillId="45" borderId="30" xfId="0" applyNumberFormat="1" applyFont="1" applyFill="1" applyBorder="1">
      <alignment vertical="center"/>
    </xf>
    <xf numFmtId="182" fontId="35" fillId="45" borderId="30" xfId="1391" applyNumberFormat="1" applyFont="1" applyFill="1" applyBorder="1" applyAlignment="1">
      <alignment horizontal="center" vertical="center"/>
    </xf>
    <xf numFmtId="253" fontId="46" fillId="0" borderId="756" xfId="0" applyNumberFormat="1" applyFont="1" applyFill="1" applyBorder="1" applyAlignment="1">
      <alignment horizontal="right" vertical="center"/>
    </xf>
    <xf numFmtId="9" fontId="31" fillId="0" borderId="757" xfId="1391" applyFont="1" applyFill="1" applyBorder="1" applyAlignment="1">
      <alignment horizontal="center" vertical="center"/>
    </xf>
    <xf numFmtId="253" fontId="46" fillId="0" borderId="757" xfId="0" applyNumberFormat="1" applyFont="1" applyFill="1" applyBorder="1">
      <alignment vertical="center"/>
    </xf>
    <xf numFmtId="182" fontId="35" fillId="0" borderId="757" xfId="1391" applyNumberFormat="1" applyFont="1" applyFill="1" applyBorder="1" applyAlignment="1">
      <alignment horizontal="center" vertical="center"/>
    </xf>
    <xf numFmtId="253" fontId="208" fillId="0" borderId="756" xfId="0" applyNumberFormat="1" applyFont="1" applyFill="1" applyBorder="1" applyAlignment="1">
      <alignment horizontal="right" vertical="center"/>
    </xf>
    <xf numFmtId="9" fontId="208" fillId="0" borderId="757" xfId="1391" applyFont="1" applyFill="1" applyBorder="1" applyAlignment="1">
      <alignment horizontal="center" vertical="center"/>
    </xf>
    <xf numFmtId="253" fontId="208" fillId="0" borderId="757" xfId="0" applyNumberFormat="1" applyFont="1" applyFill="1" applyBorder="1">
      <alignment vertical="center"/>
    </xf>
    <xf numFmtId="182" fontId="209" fillId="0" borderId="757" xfId="1391" applyNumberFormat="1" applyFont="1" applyFill="1" applyBorder="1" applyAlignment="1">
      <alignment horizontal="center" vertical="center"/>
    </xf>
    <xf numFmtId="253" fontId="208" fillId="47" borderId="756" xfId="0" applyNumberFormat="1" applyFont="1" applyFill="1" applyBorder="1" applyAlignment="1">
      <alignment horizontal="right" vertical="center"/>
    </xf>
    <xf numFmtId="9" fontId="208" fillId="47" borderId="757" xfId="1391" applyFont="1" applyFill="1" applyBorder="1" applyAlignment="1">
      <alignment horizontal="center" vertical="center"/>
    </xf>
    <xf numFmtId="253" fontId="208" fillId="47" borderId="757" xfId="0" applyNumberFormat="1" applyFont="1" applyFill="1" applyBorder="1">
      <alignment vertical="center"/>
    </xf>
    <xf numFmtId="182" fontId="209" fillId="47" borderId="757" xfId="1391" applyNumberFormat="1" applyFont="1" applyFill="1" applyBorder="1" applyAlignment="1">
      <alignment horizontal="center" vertical="center"/>
    </xf>
    <xf numFmtId="253" fontId="31" fillId="45" borderId="756" xfId="0" applyNumberFormat="1" applyFont="1" applyFill="1" applyBorder="1" applyAlignment="1">
      <alignment horizontal="right" vertical="center"/>
    </xf>
    <xf numFmtId="9" fontId="31" fillId="45" borderId="757" xfId="1391" applyFont="1" applyFill="1" applyBorder="1" applyAlignment="1">
      <alignment horizontal="center" vertical="center"/>
    </xf>
    <xf numFmtId="253" fontId="31" fillId="45" borderId="757" xfId="0" applyNumberFormat="1" applyFont="1" applyFill="1" applyBorder="1">
      <alignment vertical="center"/>
    </xf>
    <xf numFmtId="182" fontId="35" fillId="45" borderId="757" xfId="1391" applyNumberFormat="1" applyFont="1" applyFill="1" applyBorder="1" applyAlignment="1">
      <alignment horizontal="center" vertical="center"/>
    </xf>
    <xf numFmtId="253" fontId="153" fillId="0" borderId="758" xfId="0" applyNumberFormat="1" applyFont="1" applyFill="1" applyBorder="1" applyAlignment="1">
      <alignment horizontal="right" vertical="center"/>
    </xf>
    <xf numFmtId="9" fontId="35" fillId="0" borderId="759" xfId="1391" applyFont="1" applyFill="1" applyBorder="1" applyAlignment="1">
      <alignment horizontal="center" vertical="center"/>
    </xf>
    <xf numFmtId="253" fontId="46" fillId="0" borderId="759" xfId="0" applyNumberFormat="1" applyFont="1" applyFill="1" applyBorder="1">
      <alignment vertical="center"/>
    </xf>
    <xf numFmtId="182" fontId="35" fillId="0" borderId="759" xfId="1391" applyNumberFormat="1" applyFont="1" applyFill="1" applyBorder="1" applyAlignment="1">
      <alignment horizontal="center" vertical="center"/>
    </xf>
    <xf numFmtId="253" fontId="209" fillId="0" borderId="758" xfId="0" applyNumberFormat="1" applyFont="1" applyFill="1" applyBorder="1" applyAlignment="1">
      <alignment horizontal="right" vertical="center"/>
    </xf>
    <xf numFmtId="9" fontId="209" fillId="0" borderId="759" xfId="1391" applyFont="1" applyFill="1" applyBorder="1" applyAlignment="1">
      <alignment horizontal="center" vertical="center"/>
    </xf>
    <xf numFmtId="253" fontId="208" fillId="0" borderId="759" xfId="0" applyNumberFormat="1" applyFont="1" applyFill="1" applyBorder="1">
      <alignment vertical="center"/>
    </xf>
    <xf numFmtId="182" fontId="209" fillId="0" borderId="759" xfId="1391" applyNumberFormat="1" applyFont="1" applyFill="1" applyBorder="1" applyAlignment="1">
      <alignment horizontal="center" vertical="center"/>
    </xf>
    <xf numFmtId="253" fontId="209" fillId="47" borderId="758" xfId="0" applyNumberFormat="1" applyFont="1" applyFill="1" applyBorder="1" applyAlignment="1">
      <alignment horizontal="right" vertical="center"/>
    </xf>
    <xf numFmtId="9" fontId="209" fillId="47" borderId="759" xfId="1391" applyFont="1" applyFill="1" applyBorder="1" applyAlignment="1">
      <alignment horizontal="center" vertical="center"/>
    </xf>
    <xf numFmtId="253" fontId="208" fillId="47" borderId="759" xfId="0" applyNumberFormat="1" applyFont="1" applyFill="1" applyBorder="1">
      <alignment vertical="center"/>
    </xf>
    <xf numFmtId="182" fontId="209" fillId="47" borderId="759" xfId="1391" applyNumberFormat="1" applyFont="1" applyFill="1" applyBorder="1" applyAlignment="1">
      <alignment horizontal="center" vertical="center"/>
    </xf>
    <xf numFmtId="253" fontId="35" fillId="45" borderId="758" xfId="0" applyNumberFormat="1" applyFont="1" applyFill="1" applyBorder="1" applyAlignment="1">
      <alignment horizontal="right" vertical="center"/>
    </xf>
    <xf numFmtId="9" fontId="35" fillId="45" borderId="759" xfId="1391" applyFont="1" applyFill="1" applyBorder="1" applyAlignment="1">
      <alignment horizontal="center" vertical="center"/>
    </xf>
    <xf numFmtId="253" fontId="31" fillId="45" borderId="759" xfId="0" applyNumberFormat="1" applyFont="1" applyFill="1" applyBorder="1">
      <alignment vertical="center"/>
    </xf>
    <xf numFmtId="182" fontId="35" fillId="45" borderId="759" xfId="1391" applyNumberFormat="1" applyFont="1" applyFill="1" applyBorder="1" applyAlignment="1">
      <alignment horizontal="center" vertical="center"/>
    </xf>
    <xf numFmtId="38" fontId="16" fillId="47" borderId="68" xfId="0" applyNumberFormat="1" applyFont="1" applyFill="1" applyBorder="1" applyAlignment="1"/>
    <xf numFmtId="38" fontId="16" fillId="47" borderId="18" xfId="0" applyNumberFormat="1" applyFont="1" applyFill="1" applyBorder="1" applyAlignment="1"/>
    <xf numFmtId="38" fontId="16" fillId="47" borderId="760" xfId="1391" applyNumberFormat="1" applyFont="1" applyFill="1" applyBorder="1"/>
    <xf numFmtId="38" fontId="196" fillId="47" borderId="68" xfId="0" applyNumberFormat="1" applyFont="1" applyFill="1" applyBorder="1" applyAlignment="1"/>
    <xf numFmtId="38" fontId="196" fillId="47" borderId="18" xfId="0" applyNumberFormat="1" applyFont="1" applyFill="1" applyBorder="1" applyAlignment="1"/>
    <xf numFmtId="38" fontId="196" fillId="47" borderId="760" xfId="1391" applyNumberFormat="1" applyFont="1" applyFill="1" applyBorder="1"/>
    <xf numFmtId="38" fontId="196" fillId="0" borderId="68" xfId="0" applyNumberFormat="1" applyFont="1" applyFill="1" applyBorder="1" applyAlignment="1"/>
    <xf numFmtId="38" fontId="196" fillId="0" borderId="18" xfId="0" applyNumberFormat="1" applyFont="1" applyFill="1" applyBorder="1" applyAlignment="1"/>
    <xf numFmtId="38" fontId="196" fillId="0" borderId="760" xfId="1391" applyNumberFormat="1" applyFont="1" applyFill="1" applyBorder="1"/>
    <xf numFmtId="38" fontId="16" fillId="45" borderId="760" xfId="1391" applyNumberFormat="1" applyFont="1" applyFill="1" applyBorder="1"/>
    <xf numFmtId="182" fontId="16" fillId="47" borderId="25" xfId="1391" applyNumberFormat="1" applyFont="1" applyFill="1" applyBorder="1"/>
    <xf numFmtId="182" fontId="16" fillId="47" borderId="18" xfId="1391" applyNumberFormat="1" applyFont="1" applyFill="1" applyBorder="1"/>
    <xf numFmtId="182" fontId="196" fillId="47" borderId="25" xfId="1391" applyNumberFormat="1" applyFont="1" applyFill="1" applyBorder="1"/>
    <xf numFmtId="182" fontId="196" fillId="47" borderId="18" xfId="1391" applyNumberFormat="1" applyFont="1" applyFill="1" applyBorder="1"/>
    <xf numFmtId="182" fontId="196" fillId="0" borderId="25" xfId="1391" applyNumberFormat="1" applyFont="1" applyFill="1" applyBorder="1"/>
    <xf numFmtId="182" fontId="196" fillId="0" borderId="18" xfId="1391" applyNumberFormat="1" applyFont="1" applyFill="1" applyBorder="1"/>
    <xf numFmtId="38" fontId="16" fillId="47" borderId="756" xfId="0" applyNumberFormat="1" applyFont="1" applyFill="1" applyBorder="1" applyAlignment="1"/>
    <xf numFmtId="38" fontId="16" fillId="47" borderId="757" xfId="0" applyNumberFormat="1" applyFont="1" applyFill="1" applyBorder="1" applyAlignment="1"/>
    <xf numFmtId="38" fontId="16" fillId="47" borderId="757" xfId="1391" applyNumberFormat="1" applyFont="1" applyFill="1" applyBorder="1"/>
    <xf numFmtId="38" fontId="196" fillId="47" borderId="756" xfId="0" applyNumberFormat="1" applyFont="1" applyFill="1" applyBorder="1" applyAlignment="1"/>
    <xf numFmtId="38" fontId="196" fillId="47" borderId="757" xfId="0" applyNumberFormat="1" applyFont="1" applyFill="1" applyBorder="1" applyAlignment="1"/>
    <xf numFmtId="38" fontId="196" fillId="47" borderId="757" xfId="1391" applyNumberFormat="1" applyFont="1" applyFill="1" applyBorder="1"/>
    <xf numFmtId="38" fontId="196" fillId="0" borderId="756" xfId="0" applyNumberFormat="1" applyFont="1" applyFill="1" applyBorder="1" applyAlignment="1"/>
    <xf numFmtId="38" fontId="196" fillId="0" borderId="757" xfId="0" applyNumberFormat="1" applyFont="1" applyFill="1" applyBorder="1" applyAlignment="1"/>
    <xf numFmtId="38" fontId="196" fillId="0" borderId="757" xfId="1391" applyNumberFormat="1" applyFont="1" applyFill="1" applyBorder="1"/>
    <xf numFmtId="38" fontId="16" fillId="45" borderId="756" xfId="0" applyNumberFormat="1" applyFont="1" applyFill="1" applyBorder="1" applyAlignment="1"/>
    <xf numFmtId="38" fontId="16" fillId="45" borderId="757" xfId="0" applyNumberFormat="1" applyFont="1" applyFill="1" applyBorder="1" applyAlignment="1"/>
    <xf numFmtId="38" fontId="16" fillId="45" borderId="757" xfId="1391" applyNumberFormat="1" applyFont="1" applyFill="1" applyBorder="1"/>
    <xf numFmtId="10" fontId="16" fillId="47" borderId="761" xfId="0" applyNumberFormat="1" applyFont="1" applyFill="1" applyBorder="1" applyAlignment="1"/>
    <xf numFmtId="10" fontId="16" fillId="47" borderId="762" xfId="0" applyNumberFormat="1" applyFont="1" applyFill="1" applyBorder="1" applyAlignment="1"/>
    <xf numFmtId="10" fontId="196" fillId="47" borderId="761" xfId="0" applyNumberFormat="1" applyFont="1" applyFill="1" applyBorder="1" applyAlignment="1"/>
    <xf numFmtId="10" fontId="196" fillId="47" borderId="762" xfId="0" applyNumberFormat="1" applyFont="1" applyFill="1" applyBorder="1" applyAlignment="1"/>
    <xf numFmtId="10" fontId="196" fillId="0" borderId="761" xfId="0" applyNumberFormat="1" applyFont="1" applyFill="1" applyBorder="1" applyAlignment="1"/>
    <xf numFmtId="10" fontId="196" fillId="0" borderId="762" xfId="0" applyNumberFormat="1" applyFont="1" applyFill="1" applyBorder="1" applyAlignment="1"/>
    <xf numFmtId="10" fontId="16" fillId="45" borderId="761" xfId="0" applyNumberFormat="1" applyFont="1" applyFill="1" applyBorder="1" applyAlignment="1"/>
    <xf numFmtId="10" fontId="16" fillId="45" borderId="762" xfId="0" applyNumberFormat="1" applyFont="1" applyFill="1" applyBorder="1" applyAlignment="1"/>
    <xf numFmtId="38" fontId="16" fillId="47" borderId="763" xfId="0" applyNumberFormat="1" applyFont="1" applyFill="1" applyBorder="1" applyAlignment="1"/>
    <xf numFmtId="38" fontId="16" fillId="47" borderId="760" xfId="0" applyNumberFormat="1" applyFont="1" applyFill="1" applyBorder="1" applyAlignment="1"/>
    <xf numFmtId="38" fontId="196" fillId="47" borderId="763" xfId="0" applyNumberFormat="1" applyFont="1" applyFill="1" applyBorder="1" applyAlignment="1"/>
    <xf numFmtId="38" fontId="196" fillId="47" borderId="760" xfId="0" applyNumberFormat="1" applyFont="1" applyFill="1" applyBorder="1" applyAlignment="1"/>
    <xf numFmtId="38" fontId="196" fillId="0" borderId="763" xfId="0" applyNumberFormat="1" applyFont="1" applyFill="1" applyBorder="1" applyAlignment="1"/>
    <xf numFmtId="38" fontId="196" fillId="0" borderId="760" xfId="0" applyNumberFormat="1" applyFont="1" applyFill="1" applyBorder="1" applyAlignment="1"/>
    <xf numFmtId="38" fontId="16" fillId="45" borderId="763" xfId="0" applyNumberFormat="1" applyFont="1" applyFill="1" applyBorder="1" applyAlignment="1"/>
    <xf numFmtId="38" fontId="16" fillId="45" borderId="760" xfId="0" applyNumberFormat="1" applyFont="1" applyFill="1" applyBorder="1" applyAlignment="1"/>
    <xf numFmtId="182" fontId="16" fillId="47" borderId="756" xfId="1391" applyNumberFormat="1" applyFont="1" applyFill="1" applyBorder="1"/>
    <xf numFmtId="182" fontId="16" fillId="47" borderId="757" xfId="1391" applyNumberFormat="1" applyFont="1" applyFill="1" applyBorder="1"/>
    <xf numFmtId="182" fontId="196" fillId="47" borderId="756" xfId="1391" applyNumberFormat="1" applyFont="1" applyFill="1" applyBorder="1"/>
    <xf numFmtId="182" fontId="196" fillId="47" borderId="757" xfId="1391" applyNumberFormat="1" applyFont="1" applyFill="1" applyBorder="1"/>
    <xf numFmtId="182" fontId="196" fillId="0" borderId="756" xfId="1391" applyNumberFormat="1" applyFont="1" applyFill="1" applyBorder="1"/>
    <xf numFmtId="182" fontId="196" fillId="0" borderId="757" xfId="1391" applyNumberFormat="1" applyFont="1" applyFill="1" applyBorder="1"/>
    <xf numFmtId="182" fontId="16" fillId="45" borderId="756" xfId="1391" applyNumberFormat="1" applyFont="1" applyFill="1" applyBorder="1"/>
    <xf numFmtId="182" fontId="16" fillId="45" borderId="757" xfId="1391" applyNumberFormat="1" applyFont="1" applyFill="1" applyBorder="1"/>
    <xf numFmtId="38" fontId="16" fillId="45" borderId="760" xfId="0" applyNumberFormat="1" applyFont="1" applyFill="1" applyBorder="1" applyAlignment="1">
      <alignment wrapText="1"/>
    </xf>
    <xf numFmtId="38" fontId="11" fillId="47" borderId="763" xfId="0" applyNumberFormat="1" applyFont="1" applyFill="1" applyBorder="1" applyAlignment="1"/>
    <xf numFmtId="38" fontId="11" fillId="47" borderId="760" xfId="0" applyNumberFormat="1" applyFont="1" applyFill="1" applyBorder="1" applyAlignment="1"/>
    <xf numFmtId="38" fontId="203" fillId="47" borderId="763" xfId="0" applyNumberFormat="1" applyFont="1" applyFill="1" applyBorder="1" applyAlignment="1"/>
    <xf numFmtId="38" fontId="203" fillId="47" borderId="760" xfId="0" applyNumberFormat="1" applyFont="1" applyFill="1" applyBorder="1" applyAlignment="1"/>
    <xf numFmtId="38" fontId="203" fillId="0" borderId="763" xfId="0" applyNumberFormat="1" applyFont="1" applyFill="1" applyBorder="1" applyAlignment="1"/>
    <xf numFmtId="38" fontId="203" fillId="0" borderId="760" xfId="0" applyNumberFormat="1" applyFont="1" applyFill="1" applyBorder="1" applyAlignment="1"/>
    <xf numFmtId="38" fontId="11" fillId="45" borderId="763" xfId="0" applyNumberFormat="1" applyFont="1" applyFill="1" applyBorder="1" applyAlignment="1"/>
    <xf numFmtId="38" fontId="11" fillId="45" borderId="760" xfId="0" applyNumberFormat="1" applyFont="1" applyFill="1" applyBorder="1" applyAlignment="1"/>
    <xf numFmtId="38" fontId="11" fillId="45" borderId="760" xfId="0" applyNumberFormat="1" applyFont="1" applyFill="1" applyBorder="1" applyAlignment="1">
      <alignment wrapText="1"/>
    </xf>
    <xf numFmtId="38" fontId="11" fillId="47" borderId="756" xfId="0" applyNumberFormat="1" applyFont="1" applyFill="1" applyBorder="1" applyAlignment="1"/>
    <xf numFmtId="38" fontId="11" fillId="47" borderId="757" xfId="0" applyNumberFormat="1" applyFont="1" applyFill="1" applyBorder="1" applyAlignment="1"/>
    <xf numFmtId="38" fontId="203" fillId="47" borderId="756" xfId="0" applyNumberFormat="1" applyFont="1" applyFill="1" applyBorder="1" applyAlignment="1"/>
    <xf numFmtId="38" fontId="203" fillId="47" borderId="757" xfId="0" applyNumberFormat="1" applyFont="1" applyFill="1" applyBorder="1" applyAlignment="1"/>
    <xf numFmtId="38" fontId="203" fillId="0" borderId="756" xfId="0" applyNumberFormat="1" applyFont="1" applyFill="1" applyBorder="1" applyAlignment="1"/>
    <xf numFmtId="38" fontId="203" fillId="0" borderId="757" xfId="0" applyNumberFormat="1" applyFont="1" applyFill="1" applyBorder="1" applyAlignment="1"/>
    <xf numFmtId="38" fontId="11" fillId="45" borderId="756" xfId="0" applyNumberFormat="1" applyFont="1" applyFill="1" applyBorder="1" applyAlignment="1"/>
    <xf numFmtId="38" fontId="11" fillId="45" borderId="757" xfId="0" applyNumberFormat="1" applyFont="1" applyFill="1" applyBorder="1" applyAlignment="1"/>
    <xf numFmtId="38" fontId="11" fillId="45" borderId="757" xfId="0" applyNumberFormat="1" applyFont="1" applyFill="1" applyBorder="1" applyAlignment="1">
      <alignment wrapText="1"/>
    </xf>
    <xf numFmtId="10" fontId="11" fillId="47" borderId="764" xfId="0" applyNumberFormat="1" applyFont="1" applyFill="1" applyBorder="1" applyAlignment="1"/>
    <xf numFmtId="10" fontId="11" fillId="47" borderId="765" xfId="0" applyNumberFormat="1" applyFont="1" applyFill="1" applyBorder="1" applyAlignment="1"/>
    <xf numFmtId="10" fontId="203" fillId="47" borderId="764" xfId="0" applyNumberFormat="1" applyFont="1" applyFill="1" applyBorder="1" applyAlignment="1"/>
    <xf numFmtId="10" fontId="203" fillId="47" borderId="765" xfId="0" applyNumberFormat="1" applyFont="1" applyFill="1" applyBorder="1" applyAlignment="1"/>
    <xf numFmtId="10" fontId="203" fillId="0" borderId="764" xfId="0" applyNumberFormat="1" applyFont="1" applyFill="1" applyBorder="1" applyAlignment="1"/>
    <xf numFmtId="10" fontId="203" fillId="0" borderId="765" xfId="0" applyNumberFormat="1" applyFont="1" applyFill="1" applyBorder="1" applyAlignment="1"/>
    <xf numFmtId="10" fontId="11" fillId="45" borderId="764" xfId="0" applyNumberFormat="1" applyFont="1" applyFill="1" applyBorder="1" applyAlignment="1"/>
    <xf numFmtId="10" fontId="11" fillId="45" borderId="765" xfId="0" applyNumberFormat="1" applyFont="1" applyFill="1" applyBorder="1" applyAlignment="1"/>
    <xf numFmtId="253" fontId="11" fillId="0" borderId="757" xfId="1600" applyNumberFormat="1" applyFont="1" applyFill="1" applyBorder="1" applyAlignment="1">
      <alignment vertical="center"/>
    </xf>
    <xf numFmtId="253" fontId="11" fillId="47" borderId="757" xfId="1600" applyNumberFormat="1" applyFont="1" applyFill="1" applyBorder="1" applyAlignment="1">
      <alignment vertical="center"/>
    </xf>
    <xf numFmtId="253" fontId="11" fillId="45" borderId="757" xfId="1600" applyNumberFormat="1" applyFont="1" applyFill="1" applyBorder="1" applyAlignment="1">
      <alignment vertical="center"/>
    </xf>
    <xf numFmtId="253" fontId="16" fillId="0" borderId="757" xfId="1600" applyNumberFormat="1" applyFont="1" applyFill="1" applyBorder="1" applyAlignment="1">
      <alignment vertical="center"/>
    </xf>
    <xf numFmtId="253" fontId="16" fillId="47" borderId="757" xfId="1600" applyNumberFormat="1" applyFont="1" applyFill="1" applyBorder="1" applyAlignment="1">
      <alignment vertical="center"/>
    </xf>
    <xf numFmtId="253" fontId="16" fillId="45" borderId="757" xfId="1600" applyNumberFormat="1" applyFont="1" applyFill="1" applyBorder="1" applyAlignment="1">
      <alignment vertical="center"/>
    </xf>
    <xf numFmtId="253" fontId="205" fillId="0" borderId="757" xfId="1600" applyNumberFormat="1" applyFont="1" applyFill="1" applyBorder="1" applyAlignment="1">
      <alignment vertical="center"/>
    </xf>
    <xf numFmtId="253" fontId="205" fillId="47" borderId="757" xfId="1600" applyNumberFormat="1" applyFont="1" applyFill="1" applyBorder="1" applyAlignment="1">
      <alignment vertical="center"/>
    </xf>
    <xf numFmtId="253" fontId="16" fillId="0" borderId="753" xfId="1600" applyNumberFormat="1" applyFont="1" applyFill="1" applyBorder="1" applyAlignment="1">
      <alignment vertical="center"/>
    </xf>
    <xf numFmtId="253" fontId="16" fillId="47" borderId="753" xfId="1600" applyNumberFormat="1" applyFont="1" applyFill="1" applyBorder="1" applyAlignment="1">
      <alignment vertical="center"/>
    </xf>
    <xf numFmtId="253" fontId="16" fillId="45" borderId="753" xfId="1600" applyNumberFormat="1" applyFont="1" applyFill="1" applyBorder="1" applyAlignment="1">
      <alignment vertical="center"/>
    </xf>
    <xf numFmtId="253" fontId="11" fillId="0" borderId="766" xfId="1600" applyNumberFormat="1" applyFont="1" applyFill="1" applyBorder="1" applyAlignment="1">
      <alignment vertical="center"/>
    </xf>
    <xf numFmtId="253" fontId="11" fillId="45" borderId="766" xfId="1600" applyNumberFormat="1" applyFont="1" applyFill="1" applyBorder="1" applyAlignment="1">
      <alignment vertical="center"/>
    </xf>
    <xf numFmtId="253" fontId="11" fillId="47" borderId="766" xfId="1600" applyNumberFormat="1" applyFont="1" applyFill="1" applyBorder="1" applyAlignment="1">
      <alignment vertical="center"/>
    </xf>
    <xf numFmtId="253" fontId="11" fillId="0" borderId="766" xfId="1600" applyNumberFormat="1" applyFont="1" applyFill="1" applyBorder="1" applyAlignment="1">
      <alignment vertical="center" wrapText="1"/>
    </xf>
    <xf numFmtId="40" fontId="11" fillId="0" borderId="767" xfId="1600" applyNumberFormat="1" applyFont="1" applyFill="1" applyBorder="1" applyAlignment="1">
      <alignment vertical="center"/>
    </xf>
    <xf numFmtId="40" fontId="11" fillId="45" borderId="757" xfId="1600" applyNumberFormat="1" applyFont="1" applyFill="1" applyBorder="1" applyAlignment="1">
      <alignment vertical="center"/>
    </xf>
    <xf numFmtId="40" fontId="206" fillId="0" borderId="0" xfId="1600" applyNumberFormat="1" applyFont="1" applyFill="1" applyBorder="1" applyAlignment="1">
      <alignment vertical="center"/>
    </xf>
    <xf numFmtId="40" fontId="11" fillId="0" borderId="768" xfId="1600" applyNumberFormat="1" applyFont="1" applyFill="1" applyBorder="1" applyAlignment="1">
      <alignment vertical="center"/>
    </xf>
    <xf numFmtId="40" fontId="11" fillId="45" borderId="753" xfId="1600" applyNumberFormat="1" applyFont="1" applyFill="1" applyBorder="1" applyAlignment="1">
      <alignment vertical="center"/>
    </xf>
    <xf numFmtId="40" fontId="11" fillId="0" borderId="769" xfId="1600" applyNumberFormat="1" applyFont="1" applyFill="1" applyBorder="1" applyAlignment="1">
      <alignment vertical="center"/>
    </xf>
    <xf numFmtId="40" fontId="11" fillId="45" borderId="766" xfId="1600" applyNumberFormat="1" applyFont="1" applyFill="1" applyBorder="1" applyAlignment="1">
      <alignment vertical="center"/>
    </xf>
    <xf numFmtId="0" fontId="20" fillId="0" borderId="0" xfId="2082" applyFont="1" applyBorder="1"/>
    <xf numFmtId="38" fontId="16" fillId="45" borderId="779" xfId="0" applyNumberFormat="1" applyFont="1" applyFill="1" applyBorder="1" applyAlignment="1"/>
    <xf numFmtId="186" fontId="11" fillId="4" borderId="776" xfId="1515" applyNumberFormat="1" applyFont="1" applyFill="1" applyBorder="1" applyAlignment="1"/>
    <xf numFmtId="195" fontId="11" fillId="4" borderId="767" xfId="1515" applyNumberFormat="1" applyFont="1" applyFill="1" applyBorder="1" applyAlignment="1"/>
    <xf numFmtId="38" fontId="11" fillId="45" borderId="775" xfId="0" applyNumberFormat="1" applyFont="1" applyFill="1" applyBorder="1" applyAlignment="1"/>
    <xf numFmtId="184" fontId="11" fillId="0" borderId="757" xfId="0" applyNumberFormat="1" applyFont="1" applyFill="1" applyBorder="1" applyAlignment="1"/>
    <xf numFmtId="186" fontId="11" fillId="0" borderId="767" xfId="1515" applyNumberFormat="1" applyFont="1" applyFill="1" applyBorder="1" applyAlignment="1"/>
    <xf numFmtId="38" fontId="11" fillId="0" borderId="772" xfId="0" applyNumberFormat="1" applyFont="1" applyFill="1" applyBorder="1" applyAlignment="1"/>
    <xf numFmtId="186" fontId="11" fillId="0" borderId="757" xfId="1515" applyNumberFormat="1" applyFont="1" applyFill="1" applyBorder="1" applyAlignment="1"/>
    <xf numFmtId="38" fontId="11" fillId="0" borderId="774" xfId="0" applyNumberFormat="1" applyFont="1" applyFill="1" applyBorder="1" applyAlignment="1"/>
    <xf numFmtId="38" fontId="16" fillId="45" borderId="759" xfId="0" applyNumberFormat="1" applyFont="1" applyFill="1" applyBorder="1" applyAlignment="1"/>
    <xf numFmtId="38" fontId="16" fillId="45" borderId="773" xfId="0" applyNumberFormat="1" applyFont="1" applyFill="1" applyBorder="1" applyAlignment="1"/>
    <xf numFmtId="38" fontId="16" fillId="45" borderId="772" xfId="0" applyNumberFormat="1" applyFont="1" applyFill="1" applyBorder="1" applyAlignment="1"/>
    <xf numFmtId="38" fontId="11" fillId="45" borderId="772" xfId="0" applyNumberFormat="1" applyFont="1" applyFill="1" applyBorder="1" applyAlignment="1"/>
    <xf numFmtId="38" fontId="16" fillId="0" borderId="785" xfId="1600" applyNumberFormat="1" applyFont="1" applyFill="1" applyBorder="1" applyAlignment="1">
      <alignment horizontal="center" vertical="center"/>
    </xf>
    <xf numFmtId="0" fontId="70" fillId="10" borderId="771" xfId="2084" applyFont="1" applyFill="1" applyBorder="1" applyAlignment="1">
      <alignment horizontal="right" vertical="center"/>
    </xf>
    <xf numFmtId="0" fontId="377" fillId="0" borderId="0" xfId="2082" applyFont="1" applyBorder="1"/>
    <xf numFmtId="182" fontId="16" fillId="4" borderId="757" xfId="14554" applyNumberFormat="1" applyFont="1" applyFill="1" applyBorder="1" applyAlignment="1"/>
    <xf numFmtId="182" fontId="11" fillId="4" borderId="757" xfId="14554" applyNumberFormat="1" applyFont="1" applyFill="1" applyBorder="1" applyAlignment="1"/>
    <xf numFmtId="184" fontId="11" fillId="45" borderId="779" xfId="0" applyNumberFormat="1" applyFont="1" applyFill="1" applyBorder="1" applyAlignment="1"/>
    <xf numFmtId="184" fontId="11" fillId="45" borderId="757" xfId="0" applyNumberFormat="1" applyFont="1" applyFill="1" applyBorder="1" applyAlignment="1"/>
    <xf numFmtId="38" fontId="16" fillId="45" borderId="775" xfId="0" applyNumberFormat="1" applyFont="1" applyFill="1" applyBorder="1" applyAlignment="1"/>
    <xf numFmtId="38" fontId="16" fillId="4" borderId="774" xfId="0" applyNumberFormat="1" applyFont="1" applyFill="1" applyBorder="1" applyAlignment="1"/>
    <xf numFmtId="38" fontId="42" fillId="0" borderId="17" xfId="0" applyNumberFormat="1" applyFont="1" applyFill="1" applyBorder="1" applyAlignment="1"/>
    <xf numFmtId="38" fontId="31" fillId="0" borderId="0" xfId="0" applyNumberFormat="1" applyFont="1" applyBorder="1" applyAlignment="1">
      <alignment horizontal="left" vertical="center"/>
    </xf>
    <xf numFmtId="38" fontId="30" fillId="0" borderId="0" xfId="0" applyNumberFormat="1" applyFont="1" applyFill="1" applyBorder="1" applyAlignment="1"/>
    <xf numFmtId="38" fontId="31" fillId="0" borderId="0" xfId="0" applyNumberFormat="1" applyFont="1" applyFill="1" applyBorder="1" applyAlignment="1"/>
    <xf numFmtId="38" fontId="16" fillId="4" borderId="757" xfId="0" applyNumberFormat="1" applyFont="1" applyFill="1" applyBorder="1" applyAlignment="1"/>
    <xf numFmtId="38" fontId="16" fillId="0" borderId="757" xfId="0" applyNumberFormat="1" applyFont="1" applyFill="1" applyBorder="1" applyAlignment="1"/>
    <xf numFmtId="38" fontId="11" fillId="0" borderId="757" xfId="0" applyNumberFormat="1" applyFont="1" applyFill="1" applyBorder="1" applyAlignment="1"/>
    <xf numFmtId="38" fontId="205" fillId="4" borderId="757" xfId="0" applyNumberFormat="1" applyFont="1" applyFill="1" applyBorder="1" applyAlignment="1"/>
    <xf numFmtId="38" fontId="11" fillId="4" borderId="757" xfId="0" applyNumberFormat="1" applyFont="1" applyFill="1" applyBorder="1" applyAlignment="1"/>
    <xf numFmtId="38" fontId="16" fillId="0" borderId="757" xfId="0" applyNumberFormat="1" applyFont="1" applyFill="1" applyBorder="1" applyAlignment="1">
      <alignment horizontal="right"/>
    </xf>
    <xf numFmtId="38" fontId="205" fillId="4" borderId="753" xfId="0" applyNumberFormat="1" applyFont="1" applyFill="1" applyBorder="1" applyAlignment="1"/>
    <xf numFmtId="38" fontId="205" fillId="0" borderId="759" xfId="0" applyNumberFormat="1" applyFont="1" applyBorder="1" applyAlignment="1"/>
    <xf numFmtId="38" fontId="11" fillId="4" borderId="757" xfId="0" applyNumberFormat="1" applyFont="1" applyFill="1" applyBorder="1" applyAlignment="1">
      <alignment horizontal="right"/>
    </xf>
    <xf numFmtId="38" fontId="16" fillId="0" borderId="759" xfId="0" applyNumberFormat="1" applyFont="1" applyFill="1" applyBorder="1" applyAlignment="1"/>
    <xf numFmtId="38" fontId="16" fillId="0" borderId="753" xfId="0" applyNumberFormat="1" applyFont="1" applyFill="1" applyBorder="1" applyAlignment="1">
      <alignment horizontal="right"/>
    </xf>
    <xf numFmtId="38" fontId="16" fillId="4" borderId="759" xfId="0" applyNumberFormat="1" applyFont="1" applyFill="1" applyBorder="1" applyAlignment="1"/>
    <xf numFmtId="190" fontId="31" fillId="0" borderId="25" xfId="1598" applyNumberFormat="1" applyFont="1" applyFill="1" applyBorder="1" applyAlignment="1">
      <alignment horizontal="right" vertical="center"/>
    </xf>
    <xf numFmtId="190" fontId="31" fillId="0" borderId="18" xfId="1598" applyNumberFormat="1" applyFont="1" applyFill="1" applyBorder="1" applyAlignment="1">
      <alignment horizontal="right" vertical="center"/>
    </xf>
    <xf numFmtId="191" fontId="35" fillId="0" borderId="24" xfId="1598" applyNumberFormat="1" applyFont="1" applyFill="1" applyBorder="1" applyAlignment="1">
      <alignment horizontal="right" vertical="center"/>
    </xf>
    <xf numFmtId="253" fontId="16" fillId="0" borderId="757" xfId="1600" applyNumberFormat="1" applyFont="1" applyFill="1" applyBorder="1" applyAlignment="1">
      <alignment vertical="center"/>
    </xf>
    <xf numFmtId="253" fontId="11" fillId="0" borderId="757" xfId="1600" applyNumberFormat="1" applyFont="1" applyFill="1" applyBorder="1" applyAlignment="1">
      <alignment vertical="center"/>
    </xf>
    <xf numFmtId="38" fontId="11" fillId="0" borderId="757" xfId="1600" applyNumberFormat="1" applyFont="1" applyFill="1" applyBorder="1" applyAlignment="1">
      <alignment vertical="center"/>
    </xf>
    <xf numFmtId="38" fontId="16" fillId="0" borderId="757" xfId="1600" applyNumberFormat="1" applyFont="1" applyFill="1" applyBorder="1" applyAlignment="1">
      <alignment vertical="center"/>
    </xf>
    <xf numFmtId="37" fontId="16" fillId="0" borderId="757" xfId="1600" applyNumberFormat="1" applyFont="1" applyFill="1" applyBorder="1" applyAlignment="1">
      <alignment vertical="center"/>
    </xf>
    <xf numFmtId="37" fontId="11" fillId="0" borderId="753" xfId="1600" applyNumberFormat="1" applyFont="1" applyFill="1" applyBorder="1" applyAlignment="1">
      <alignment vertical="center"/>
    </xf>
    <xf numFmtId="38" fontId="11" fillId="0" borderId="779" xfId="1600" applyNumberFormat="1" applyFont="1" applyFill="1" applyBorder="1" applyAlignment="1">
      <alignment vertical="center"/>
    </xf>
    <xf numFmtId="253" fontId="143" fillId="0" borderId="757" xfId="1600" applyNumberFormat="1" applyFont="1" applyFill="1" applyBorder="1" applyAlignment="1">
      <alignment vertical="center"/>
    </xf>
    <xf numFmtId="41" fontId="16" fillId="0" borderId="780" xfId="1515" applyFont="1" applyFill="1" applyBorder="1" applyAlignment="1"/>
    <xf numFmtId="41" fontId="16" fillId="0" borderId="65" xfId="1515" applyFont="1" applyFill="1" applyBorder="1" applyAlignment="1"/>
    <xf numFmtId="41" fontId="16" fillId="0" borderId="66" xfId="1515" applyFont="1" applyFill="1" applyBorder="1" applyAlignment="1"/>
    <xf numFmtId="38" fontId="11" fillId="4" borderId="772" xfId="0" applyNumberFormat="1" applyFont="1" applyFill="1" applyBorder="1" applyAlignment="1"/>
    <xf numFmtId="38" fontId="16" fillId="4" borderId="772" xfId="0" applyNumberFormat="1" applyFont="1" applyFill="1" applyBorder="1" applyAlignment="1"/>
    <xf numFmtId="38" fontId="16" fillId="4" borderId="773" xfId="0" applyNumberFormat="1" applyFont="1" applyFill="1" applyBorder="1" applyAlignment="1"/>
    <xf numFmtId="38" fontId="16" fillId="0" borderId="772" xfId="0" applyNumberFormat="1" applyFont="1" applyFill="1" applyBorder="1" applyAlignment="1"/>
    <xf numFmtId="38" fontId="16" fillId="0" borderId="773" xfId="0" applyNumberFormat="1" applyFont="1" applyFill="1" applyBorder="1" applyAlignment="1"/>
    <xf numFmtId="186" fontId="11" fillId="4" borderId="757" xfId="1515" applyNumberFormat="1" applyFont="1" applyFill="1" applyBorder="1" applyAlignment="1"/>
    <xf numFmtId="186" fontId="16" fillId="4" borderId="767" xfId="1515" applyNumberFormat="1" applyFont="1" applyFill="1" applyBorder="1" applyAlignment="1"/>
    <xf numFmtId="184" fontId="16" fillId="4" borderId="757" xfId="0" applyNumberFormat="1" applyFont="1" applyFill="1" applyBorder="1" applyAlignment="1"/>
    <xf numFmtId="195" fontId="16" fillId="4" borderId="767" xfId="1515" applyNumberFormat="1" applyFont="1" applyFill="1" applyBorder="1" applyAlignment="1"/>
    <xf numFmtId="186" fontId="16" fillId="4" borderId="777" xfId="1515" applyNumberFormat="1" applyFont="1" applyFill="1" applyBorder="1" applyAlignment="1"/>
    <xf numFmtId="184" fontId="16" fillId="4" borderId="778" xfId="0" applyNumberFormat="1" applyFont="1" applyFill="1" applyBorder="1" applyAlignment="1"/>
    <xf numFmtId="10" fontId="16" fillId="0" borderId="787" xfId="1376" applyNumberFormat="1" applyFont="1" applyFill="1" applyBorder="1" applyAlignment="1">
      <alignment vertical="center"/>
    </xf>
    <xf numFmtId="10" fontId="196" fillId="0" borderId="787" xfId="1376" applyNumberFormat="1" applyFont="1" applyFill="1" applyBorder="1" applyAlignment="1">
      <alignment vertical="center"/>
    </xf>
    <xf numFmtId="10" fontId="196" fillId="47" borderId="787" xfId="1376" applyNumberFormat="1" applyFont="1" applyFill="1" applyBorder="1" applyAlignment="1">
      <alignment vertical="center"/>
    </xf>
    <xf numFmtId="41" fontId="16" fillId="0" borderId="788" xfId="1515" applyNumberFormat="1" applyFont="1" applyFill="1" applyBorder="1" applyAlignment="1">
      <alignment vertical="center"/>
    </xf>
    <xf numFmtId="41" fontId="196" fillId="0" borderId="788" xfId="1515" applyNumberFormat="1" applyFont="1" applyFill="1" applyBorder="1" applyAlignment="1">
      <alignment vertical="center"/>
    </xf>
    <xf numFmtId="41" fontId="196" fillId="47" borderId="788" xfId="1515" applyNumberFormat="1" applyFont="1" applyFill="1" applyBorder="1" applyAlignment="1">
      <alignment vertical="center"/>
    </xf>
    <xf numFmtId="253" fontId="375" fillId="47" borderId="789" xfId="0" applyNumberFormat="1" applyFont="1" applyFill="1" applyBorder="1">
      <alignment vertical="center"/>
    </xf>
    <xf numFmtId="253" fontId="208" fillId="47" borderId="747" xfId="1598" applyNumberFormat="1" applyFont="1" applyFill="1" applyBorder="1" applyAlignment="1">
      <alignment horizontal="right" vertical="center"/>
    </xf>
    <xf numFmtId="253" fontId="375" fillId="0" borderId="789" xfId="0" applyNumberFormat="1" applyFont="1" applyFill="1" applyBorder="1">
      <alignment vertical="center"/>
    </xf>
    <xf numFmtId="253" fontId="208" fillId="0" borderId="747" xfId="1598" applyNumberFormat="1" applyFont="1" applyFill="1" applyBorder="1" applyAlignment="1">
      <alignment horizontal="right" vertical="center"/>
    </xf>
    <xf numFmtId="190" fontId="31" fillId="0" borderId="789" xfId="1598" applyNumberFormat="1" applyFont="1" applyFill="1" applyBorder="1" applyAlignment="1">
      <alignment horizontal="right" vertical="center"/>
    </xf>
    <xf numFmtId="190" fontId="31" fillId="0" borderId="747" xfId="1598" applyNumberFormat="1" applyFont="1" applyFill="1" applyBorder="1" applyAlignment="1">
      <alignment horizontal="right" vertical="center"/>
    </xf>
    <xf numFmtId="190" fontId="208" fillId="0" borderId="789" xfId="1598" applyNumberFormat="1" applyFont="1" applyFill="1" applyBorder="1" applyAlignment="1">
      <alignment horizontal="right" vertical="center"/>
    </xf>
    <xf numFmtId="190" fontId="208" fillId="0" borderId="747" xfId="1598" applyNumberFormat="1" applyFont="1" applyFill="1" applyBorder="1" applyAlignment="1">
      <alignment horizontal="right" vertical="center"/>
    </xf>
    <xf numFmtId="190" fontId="208" fillId="45" borderId="789" xfId="1598" applyNumberFormat="1" applyFont="1" applyFill="1" applyBorder="1" applyAlignment="1">
      <alignment horizontal="right" vertical="center"/>
    </xf>
    <xf numFmtId="41" fontId="208" fillId="45" borderId="747" xfId="1515" applyFont="1" applyFill="1" applyBorder="1" applyAlignment="1">
      <alignment horizontal="right" vertical="center"/>
    </xf>
    <xf numFmtId="190" fontId="31" fillId="0" borderId="790" xfId="1598" applyNumberFormat="1" applyFont="1" applyFill="1" applyBorder="1" applyAlignment="1">
      <alignment horizontal="right" vertical="center"/>
    </xf>
    <xf numFmtId="190" fontId="31" fillId="0" borderId="791" xfId="1598" applyNumberFormat="1" applyFont="1" applyFill="1" applyBorder="1" applyAlignment="1">
      <alignment horizontal="right" vertical="center"/>
    </xf>
    <xf numFmtId="190" fontId="208" fillId="0" borderId="790" xfId="1598" applyNumberFormat="1" applyFont="1" applyFill="1" applyBorder="1" applyAlignment="1">
      <alignment horizontal="right" vertical="center"/>
    </xf>
    <xf numFmtId="190" fontId="208" fillId="0" borderId="791" xfId="1598" applyNumberFormat="1" applyFont="1" applyFill="1" applyBorder="1" applyAlignment="1">
      <alignment horizontal="right" vertical="center"/>
    </xf>
    <xf numFmtId="253" fontId="375" fillId="47" borderId="792" xfId="0" applyNumberFormat="1" applyFont="1" applyFill="1" applyBorder="1">
      <alignment vertical="center"/>
    </xf>
    <xf numFmtId="253" fontId="208" fillId="47" borderId="793" xfId="1598" applyNumberFormat="1" applyFont="1" applyFill="1" applyBorder="1" applyAlignment="1">
      <alignment horizontal="right" vertical="center"/>
    </xf>
    <xf numFmtId="253" fontId="375" fillId="0" borderId="792" xfId="0" applyNumberFormat="1" applyFont="1" applyFill="1" applyBorder="1">
      <alignment vertical="center"/>
    </xf>
    <xf numFmtId="253" fontId="208" fillId="0" borderId="793" xfId="1598" applyNumberFormat="1" applyFont="1" applyFill="1" applyBorder="1" applyAlignment="1">
      <alignment horizontal="right" vertical="center"/>
    </xf>
    <xf numFmtId="190" fontId="208" fillId="45" borderId="790" xfId="1598" applyNumberFormat="1" applyFont="1" applyFill="1" applyBorder="1" applyAlignment="1">
      <alignment horizontal="right" vertical="center"/>
    </xf>
    <xf numFmtId="41" fontId="208" fillId="45" borderId="791" xfId="1515" applyFont="1" applyFill="1" applyBorder="1" applyAlignment="1">
      <alignment horizontal="right" vertical="center"/>
    </xf>
    <xf numFmtId="190" fontId="31" fillId="0" borderId="789" xfId="2086" applyNumberFormat="1" applyFont="1" applyFill="1" applyBorder="1" applyAlignment="1">
      <alignment horizontal="right" vertical="center"/>
    </xf>
    <xf numFmtId="190" fontId="31" fillId="0" borderId="747" xfId="2086" applyNumberFormat="1" applyFont="1" applyFill="1" applyBorder="1" applyAlignment="1">
      <alignment horizontal="right" vertical="center"/>
    </xf>
    <xf numFmtId="191" fontId="35" fillId="0" borderId="794" xfId="2086" applyNumberFormat="1" applyFont="1" applyFill="1" applyBorder="1" applyAlignment="1">
      <alignment horizontal="right" vertical="center"/>
    </xf>
    <xf numFmtId="190" fontId="208" fillId="0" borderId="789" xfId="2086" applyNumberFormat="1" applyFont="1" applyFill="1" applyBorder="1" applyAlignment="1">
      <alignment horizontal="right" vertical="center"/>
    </xf>
    <xf numFmtId="190" fontId="208" fillId="0" borderId="747" xfId="2086" applyNumberFormat="1" applyFont="1" applyFill="1" applyBorder="1" applyAlignment="1">
      <alignment horizontal="right" vertical="center"/>
    </xf>
    <xf numFmtId="191" fontId="209" fillId="0" borderId="794" xfId="2086" applyNumberFormat="1" applyFont="1" applyFill="1" applyBorder="1" applyAlignment="1">
      <alignment horizontal="right" vertical="center"/>
    </xf>
    <xf numFmtId="190" fontId="208" fillId="47" borderId="789" xfId="2086" applyNumberFormat="1" applyFont="1" applyFill="1" applyBorder="1" applyAlignment="1">
      <alignment horizontal="right" vertical="center"/>
    </xf>
    <xf numFmtId="190" fontId="208" fillId="47" borderId="747" xfId="2086" applyNumberFormat="1" applyFont="1" applyFill="1" applyBorder="1" applyAlignment="1">
      <alignment horizontal="right" vertical="center"/>
    </xf>
    <xf numFmtId="191" fontId="209" fillId="47" borderId="794" xfId="2086" applyNumberFormat="1" applyFont="1" applyFill="1" applyBorder="1" applyAlignment="1">
      <alignment horizontal="right" vertical="center"/>
    </xf>
    <xf numFmtId="255" fontId="209" fillId="0" borderId="747" xfId="2086" applyNumberFormat="1" applyFont="1" applyFill="1" applyBorder="1" applyAlignment="1">
      <alignment horizontal="right" vertical="center"/>
    </xf>
    <xf numFmtId="190" fontId="208" fillId="45" borderId="789" xfId="2086" applyNumberFormat="1" applyFont="1" applyFill="1" applyBorder="1" applyAlignment="1">
      <alignment horizontal="right" vertical="center"/>
    </xf>
    <xf numFmtId="191" fontId="209" fillId="45" borderId="794" xfId="2086" applyNumberFormat="1" applyFont="1" applyFill="1" applyBorder="1" applyAlignment="1">
      <alignment horizontal="right" vertical="center"/>
    </xf>
    <xf numFmtId="190" fontId="31" fillId="0" borderId="789" xfId="1515" applyNumberFormat="1" applyFont="1" applyFill="1" applyBorder="1" applyAlignment="1">
      <alignment horizontal="right" vertical="center"/>
    </xf>
    <xf numFmtId="190" fontId="31" fillId="0" borderId="747" xfId="1515" applyNumberFormat="1" applyFont="1" applyFill="1" applyBorder="1" applyAlignment="1">
      <alignment horizontal="right" vertical="center"/>
    </xf>
    <xf numFmtId="191" fontId="35" fillId="0" borderId="794" xfId="1598" applyNumberFormat="1" applyFont="1" applyFill="1" applyBorder="1" applyAlignment="1">
      <alignment horizontal="right" vertical="center"/>
    </xf>
    <xf numFmtId="190" fontId="208" fillId="0" borderId="789" xfId="1515" applyNumberFormat="1" applyFont="1" applyFill="1" applyBorder="1" applyAlignment="1">
      <alignment horizontal="right" vertical="center"/>
    </xf>
    <xf numFmtId="190" fontId="208" fillId="0" borderId="747" xfId="1515" applyNumberFormat="1" applyFont="1" applyFill="1" applyBorder="1" applyAlignment="1">
      <alignment horizontal="right" vertical="center"/>
    </xf>
    <xf numFmtId="191" fontId="209" fillId="0" borderId="794" xfId="1598" applyNumberFormat="1" applyFont="1" applyFill="1" applyBorder="1" applyAlignment="1">
      <alignment horizontal="right" vertical="center"/>
    </xf>
    <xf numFmtId="253" fontId="208" fillId="47" borderId="789" xfId="1515" applyNumberFormat="1" applyFont="1" applyFill="1" applyBorder="1" applyAlignment="1">
      <alignment horizontal="right" vertical="center"/>
    </xf>
    <xf numFmtId="253" fontId="208" fillId="47" borderId="747" xfId="1515" applyNumberFormat="1" applyFont="1" applyFill="1" applyBorder="1" applyAlignment="1">
      <alignment horizontal="right" vertical="center"/>
    </xf>
    <xf numFmtId="253" fontId="208" fillId="0" borderId="789" xfId="1515" applyNumberFormat="1" applyFont="1" applyFill="1" applyBorder="1" applyAlignment="1">
      <alignment horizontal="right" vertical="center"/>
    </xf>
    <xf numFmtId="253" fontId="208" fillId="0" borderId="747" xfId="1515" applyNumberFormat="1" applyFont="1" applyFill="1" applyBorder="1" applyAlignment="1">
      <alignment horizontal="right" vertical="center"/>
    </xf>
    <xf numFmtId="191" fontId="209" fillId="0" borderId="747" xfId="1598" applyNumberFormat="1" applyFont="1" applyFill="1" applyBorder="1" applyAlignment="1">
      <alignment horizontal="right" vertical="center"/>
    </xf>
    <xf numFmtId="41" fontId="208" fillId="45" borderId="745" xfId="1515" applyFont="1" applyFill="1" applyBorder="1" applyAlignment="1">
      <alignment horizontal="right" vertical="center"/>
    </xf>
    <xf numFmtId="191" fontId="209" fillId="45" borderId="794" xfId="1598" applyNumberFormat="1" applyFont="1" applyFill="1" applyBorder="1" applyAlignment="1">
      <alignment horizontal="right" vertical="center"/>
    </xf>
    <xf numFmtId="190" fontId="208" fillId="45" borderId="789" xfId="1515" applyNumberFormat="1" applyFont="1" applyFill="1" applyBorder="1" applyAlignment="1">
      <alignment horizontal="right" vertical="center"/>
    </xf>
    <xf numFmtId="190" fontId="31" fillId="0" borderId="795" xfId="1515" applyNumberFormat="1" applyFont="1" applyFill="1" applyBorder="1" applyAlignment="1">
      <alignment horizontal="right" vertical="center"/>
    </xf>
    <xf numFmtId="190" fontId="31" fillId="0" borderId="796" xfId="1515" applyNumberFormat="1" applyFont="1" applyFill="1" applyBorder="1" applyAlignment="1">
      <alignment horizontal="right" vertical="center"/>
    </xf>
    <xf numFmtId="191" fontId="35" fillId="0" borderId="797" xfId="1598" applyNumberFormat="1" applyFont="1" applyFill="1" applyBorder="1" applyAlignment="1">
      <alignment horizontal="right" vertical="center"/>
    </xf>
    <xf numFmtId="190" fontId="208" fillId="0" borderId="795" xfId="1515" applyNumberFormat="1" applyFont="1" applyFill="1" applyBorder="1" applyAlignment="1">
      <alignment horizontal="right" vertical="center"/>
    </xf>
    <xf numFmtId="190" fontId="208" fillId="0" borderId="796" xfId="1515" applyNumberFormat="1" applyFont="1" applyFill="1" applyBorder="1" applyAlignment="1">
      <alignment horizontal="right" vertical="center"/>
    </xf>
    <xf numFmtId="191" fontId="209" fillId="0" borderId="797" xfId="1598" applyNumberFormat="1" applyFont="1" applyFill="1" applyBorder="1" applyAlignment="1">
      <alignment horizontal="right" vertical="center"/>
    </xf>
    <xf numFmtId="253" fontId="208" fillId="47" borderId="798" xfId="1515" applyNumberFormat="1" applyFont="1" applyFill="1" applyBorder="1" applyAlignment="1">
      <alignment horizontal="right" vertical="center"/>
    </xf>
    <xf numFmtId="253" fontId="208" fillId="47" borderId="788" xfId="1515" applyNumberFormat="1" applyFont="1" applyFill="1" applyBorder="1" applyAlignment="1">
      <alignment horizontal="right" vertical="center"/>
    </xf>
    <xf numFmtId="253" fontId="208" fillId="0" borderId="798" xfId="1515" applyNumberFormat="1" applyFont="1" applyFill="1" applyBorder="1" applyAlignment="1">
      <alignment horizontal="right" vertical="center"/>
    </xf>
    <xf numFmtId="253" fontId="208" fillId="0" borderId="788" xfId="1515" applyNumberFormat="1" applyFont="1" applyFill="1" applyBorder="1" applyAlignment="1">
      <alignment horizontal="right" vertical="center"/>
    </xf>
    <xf numFmtId="190" fontId="208" fillId="45" borderId="795" xfId="1515" applyNumberFormat="1" applyFont="1" applyFill="1" applyBorder="1" applyAlignment="1">
      <alignment horizontal="right" vertical="center"/>
    </xf>
    <xf numFmtId="41" fontId="208" fillId="45" borderId="796" xfId="1515" applyFont="1" applyFill="1" applyBorder="1" applyAlignment="1">
      <alignment horizontal="right" vertical="center"/>
    </xf>
    <xf numFmtId="191" fontId="209" fillId="45" borderId="797" xfId="1598" applyNumberFormat="1" applyFont="1" applyFill="1" applyBorder="1" applyAlignment="1">
      <alignment horizontal="right" vertical="center"/>
    </xf>
    <xf numFmtId="38" fontId="0" fillId="0" borderId="0" xfId="0" applyNumberFormat="1" applyAlignment="1">
      <alignment horizontal="center"/>
    </xf>
    <xf numFmtId="38" fontId="150" fillId="10" borderId="0" xfId="0" applyNumberFormat="1" applyFont="1" applyFill="1" applyBorder="1" applyAlignment="1">
      <alignment horizontal="left" vertical="center"/>
    </xf>
    <xf numFmtId="38" fontId="32" fillId="0" borderId="18" xfId="0" applyNumberFormat="1" applyFont="1" applyFill="1" applyBorder="1" applyAlignment="1">
      <alignment horizontal="center" vertical="center"/>
    </xf>
    <xf numFmtId="37" fontId="11" fillId="0" borderId="8" xfId="0" applyNumberFormat="1" applyFont="1" applyFill="1" applyBorder="1" applyAlignment="1">
      <alignment horizontal="right" vertical="center" wrapText="1"/>
    </xf>
    <xf numFmtId="37" fontId="11" fillId="0" borderId="37" xfId="0" applyNumberFormat="1" applyFont="1" applyFill="1" applyBorder="1" applyAlignment="1">
      <alignment horizontal="right" vertical="center" wrapText="1"/>
    </xf>
    <xf numFmtId="38" fontId="8" fillId="4" borderId="8" xfId="0" applyNumberFormat="1" applyFont="1" applyFill="1" applyBorder="1" applyAlignment="1">
      <alignment horizontal="center"/>
    </xf>
    <xf numFmtId="38" fontId="8" fillId="4" borderId="37" xfId="0" applyNumberFormat="1" applyFont="1" applyFill="1" applyBorder="1" applyAlignment="1">
      <alignment horizontal="center"/>
    </xf>
    <xf numFmtId="0" fontId="23" fillId="0" borderId="16" xfId="2087" applyNumberFormat="1" applyFont="1" applyFill="1" applyBorder="1" applyAlignment="1" applyProtection="1">
      <alignment horizontal="left" vertical="center"/>
    </xf>
    <xf numFmtId="38" fontId="20" fillId="0" borderId="0" xfId="0" applyNumberFormat="1" applyFont="1" applyBorder="1" applyAlignment="1">
      <alignment horizontal="left" vertical="center"/>
    </xf>
    <xf numFmtId="177" fontId="32" fillId="0" borderId="18" xfId="0" applyNumberFormat="1" applyFont="1" applyFill="1" applyBorder="1" applyAlignment="1">
      <alignment horizontal="center" vertical="center"/>
    </xf>
    <xf numFmtId="38" fontId="11" fillId="13" borderId="8" xfId="0" applyNumberFormat="1" applyFont="1" applyFill="1" applyBorder="1" applyAlignment="1">
      <alignment horizontal="left" vertical="center" wrapText="1"/>
    </xf>
    <xf numFmtId="38" fontId="11" fillId="13" borderId="37" xfId="0" applyNumberFormat="1" applyFont="1" applyFill="1" applyBorder="1" applyAlignment="1">
      <alignment horizontal="left" vertical="center" wrapText="1"/>
    </xf>
    <xf numFmtId="38" fontId="16" fillId="0" borderId="0" xfId="0" applyNumberFormat="1" applyFont="1" applyFill="1" applyBorder="1" applyAlignment="1">
      <alignment horizontal="left" vertical="center"/>
    </xf>
    <xf numFmtId="38" fontId="70" fillId="10" borderId="0" xfId="0" applyNumberFormat="1" applyFont="1" applyFill="1" applyBorder="1" applyAlignment="1">
      <alignment horizontal="center" vertical="center"/>
    </xf>
    <xf numFmtId="38" fontId="22" fillId="10" borderId="109" xfId="0" applyNumberFormat="1" applyFont="1" applyFill="1" applyBorder="1" applyAlignment="1">
      <alignment horizontal="center" vertical="center"/>
    </xf>
    <xf numFmtId="38" fontId="22" fillId="10" borderId="110" xfId="0" applyNumberFormat="1" applyFont="1" applyFill="1" applyBorder="1" applyAlignment="1">
      <alignment horizontal="center" vertical="center"/>
    </xf>
    <xf numFmtId="38" fontId="22" fillId="10" borderId="111" xfId="0" applyNumberFormat="1" applyFont="1" applyFill="1" applyBorder="1" applyAlignment="1">
      <alignment horizontal="center" vertical="center"/>
    </xf>
    <xf numFmtId="38" fontId="11" fillId="13" borderId="73" xfId="0" applyNumberFormat="1" applyFont="1" applyFill="1" applyBorder="1" applyAlignment="1">
      <alignment vertical="center"/>
    </xf>
    <xf numFmtId="38" fontId="16" fillId="13" borderId="73" xfId="0" applyNumberFormat="1" applyFont="1" applyFill="1" applyBorder="1" applyAlignment="1"/>
    <xf numFmtId="38" fontId="70" fillId="10" borderId="76" xfId="0" applyNumberFormat="1" applyFont="1" applyFill="1" applyBorder="1" applyAlignment="1">
      <alignment horizontal="center" vertical="center"/>
    </xf>
    <xf numFmtId="0" fontId="23" fillId="0" borderId="22" xfId="2087" applyNumberFormat="1" applyFont="1" applyFill="1" applyBorder="1" applyAlignment="1" applyProtection="1">
      <alignment horizontal="left" vertical="center"/>
    </xf>
    <xf numFmtId="38" fontId="32" fillId="0" borderId="18" xfId="0" applyNumberFormat="1" applyFont="1" applyFill="1" applyBorder="1" applyAlignment="1">
      <alignment horizontal="center" vertical="center" wrapText="1"/>
    </xf>
    <xf numFmtId="38" fontId="29" fillId="10" borderId="77" xfId="0" applyNumberFormat="1" applyFont="1" applyFill="1" applyBorder="1" applyAlignment="1">
      <alignment horizontal="center" vertical="center" wrapText="1"/>
    </xf>
    <xf numFmtId="38" fontId="29" fillId="10" borderId="116" xfId="0" applyNumberFormat="1" applyFont="1" applyFill="1" applyBorder="1" applyAlignment="1">
      <alignment horizontal="center" vertical="center" wrapText="1"/>
    </xf>
    <xf numFmtId="38" fontId="29" fillId="10" borderId="113" xfId="0" applyNumberFormat="1" applyFont="1" applyFill="1" applyBorder="1" applyAlignment="1">
      <alignment horizontal="center" vertical="center" wrapText="1"/>
    </xf>
    <xf numFmtId="38" fontId="29" fillId="10" borderId="78" xfId="0" applyNumberFormat="1" applyFont="1" applyFill="1" applyBorder="1" applyAlignment="1">
      <alignment horizontal="center" vertical="center" wrapText="1"/>
    </xf>
    <xf numFmtId="38" fontId="29" fillId="10" borderId="79" xfId="0" applyNumberFormat="1" applyFont="1" applyFill="1" applyBorder="1" applyAlignment="1">
      <alignment horizontal="center" vertical="center" wrapText="1"/>
    </xf>
    <xf numFmtId="0" fontId="32" fillId="10" borderId="75" xfId="0" applyNumberFormat="1" applyFont="1" applyFill="1" applyBorder="1" applyAlignment="1">
      <alignment horizontal="center" vertical="center" wrapText="1"/>
    </xf>
    <xf numFmtId="0" fontId="32" fillId="10" borderId="80" xfId="0" applyNumberFormat="1" applyFont="1" applyFill="1" applyBorder="1" applyAlignment="1">
      <alignment horizontal="center" vertical="center" wrapText="1"/>
    </xf>
    <xf numFmtId="0" fontId="30" fillId="0" borderId="0" xfId="0" applyNumberFormat="1" applyFont="1" applyFill="1" applyBorder="1" applyAlignment="1">
      <alignment horizontal="center" vertical="center" wrapText="1"/>
    </xf>
    <xf numFmtId="0" fontId="70" fillId="10" borderId="0" xfId="2086" applyFont="1" applyFill="1" applyBorder="1" applyAlignment="1">
      <alignment horizontal="center" vertical="center"/>
    </xf>
    <xf numFmtId="0" fontId="16" fillId="13" borderId="0" xfId="2086" applyFont="1" applyFill="1" applyBorder="1" applyAlignment="1">
      <alignment horizontal="center" vertical="center" wrapText="1"/>
    </xf>
    <xf numFmtId="0" fontId="16" fillId="13" borderId="18" xfId="2086" applyFont="1" applyFill="1" applyBorder="1" applyAlignment="1">
      <alignment horizontal="center" vertical="center" wrapText="1"/>
    </xf>
    <xf numFmtId="0" fontId="11" fillId="13" borderId="0" xfId="2086" applyFont="1" applyFill="1" applyBorder="1" applyAlignment="1">
      <alignment horizontal="center" vertical="center" wrapText="1"/>
    </xf>
    <xf numFmtId="0" fontId="11" fillId="13" borderId="18" xfId="2086" applyFont="1" applyFill="1" applyBorder="1" applyAlignment="1">
      <alignment horizontal="center" vertical="center" wrapText="1"/>
    </xf>
    <xf numFmtId="0" fontId="16" fillId="13" borderId="18" xfId="2086" applyFont="1" applyFill="1" applyBorder="1" applyAlignment="1">
      <alignment vertical="center" wrapText="1"/>
    </xf>
    <xf numFmtId="0" fontId="11" fillId="13" borderId="18" xfId="2086" applyFont="1" applyFill="1" applyBorder="1" applyAlignment="1">
      <alignment vertical="center" wrapText="1"/>
    </xf>
    <xf numFmtId="0" fontId="23" fillId="4" borderId="0" xfId="2087" applyNumberFormat="1" applyFont="1" applyFill="1" applyBorder="1" applyAlignment="1" applyProtection="1">
      <alignment horizontal="left" vertical="center"/>
    </xf>
    <xf numFmtId="38" fontId="70" fillId="10" borderId="18" xfId="0" applyNumberFormat="1" applyFont="1" applyFill="1" applyBorder="1" applyAlignment="1">
      <alignment horizontal="center" vertical="center"/>
    </xf>
    <xf numFmtId="0" fontId="29" fillId="0" borderId="0" xfId="2086" applyFont="1" applyFill="1" applyBorder="1" applyAlignment="1">
      <alignment horizontal="center" vertical="center" wrapText="1"/>
    </xf>
    <xf numFmtId="0" fontId="70" fillId="10" borderId="83" xfId="2086" applyFont="1" applyFill="1" applyBorder="1" applyAlignment="1">
      <alignment horizontal="center" vertical="center" wrapText="1"/>
    </xf>
    <xf numFmtId="0" fontId="70" fillId="10" borderId="0" xfId="2086" applyFont="1" applyFill="1" applyBorder="1" applyAlignment="1">
      <alignment horizontal="center" vertical="center" wrapText="1"/>
    </xf>
    <xf numFmtId="0" fontId="70" fillId="10" borderId="84" xfId="2086" applyFont="1" applyFill="1" applyBorder="1" applyAlignment="1">
      <alignment horizontal="center" vertical="center" wrapText="1"/>
    </xf>
    <xf numFmtId="0" fontId="23" fillId="0" borderId="85" xfId="2087" applyNumberFormat="1" applyFont="1" applyFill="1" applyBorder="1" applyAlignment="1" applyProtection="1">
      <alignment horizontal="left" vertical="center"/>
    </xf>
    <xf numFmtId="0" fontId="42" fillId="0" borderId="85" xfId="0" applyFont="1" applyBorder="1">
      <alignment vertical="center"/>
    </xf>
    <xf numFmtId="0" fontId="32" fillId="10" borderId="110" xfId="2086" applyFont="1" applyFill="1" applyBorder="1" applyAlignment="1">
      <alignment horizontal="center" vertical="center"/>
    </xf>
    <xf numFmtId="0" fontId="29" fillId="10" borderId="0" xfId="2086" applyFont="1" applyFill="1" applyBorder="1" applyAlignment="1">
      <alignment horizontal="center" vertical="center"/>
    </xf>
    <xf numFmtId="0" fontId="29" fillId="10" borderId="55" xfId="2086" applyFont="1" applyFill="1" applyBorder="1" applyAlignment="1">
      <alignment horizontal="center" vertical="center"/>
    </xf>
    <xf numFmtId="0" fontId="29" fillId="10" borderId="56" xfId="2086" applyFont="1" applyFill="1" applyBorder="1" applyAlignment="1">
      <alignment horizontal="center" vertical="center"/>
    </xf>
    <xf numFmtId="0" fontId="29" fillId="4" borderId="0" xfId="2086" applyFont="1" applyFill="1" applyBorder="1" applyAlignment="1">
      <alignment horizontal="center" vertical="center"/>
    </xf>
    <xf numFmtId="38" fontId="16" fillId="4" borderId="0" xfId="0" applyNumberFormat="1" applyFont="1" applyFill="1" applyBorder="1" applyAlignment="1">
      <alignment horizontal="left" vertical="center"/>
    </xf>
    <xf numFmtId="38" fontId="29" fillId="10" borderId="0" xfId="0" applyNumberFormat="1" applyFont="1" applyFill="1" applyBorder="1" applyAlignment="1">
      <alignment horizontal="center" vertical="center"/>
    </xf>
    <xf numFmtId="38" fontId="70" fillId="10" borderId="83" xfId="0" applyNumberFormat="1" applyFont="1" applyFill="1" applyBorder="1" applyAlignment="1">
      <alignment horizontal="center" vertical="center"/>
    </xf>
    <xf numFmtId="38" fontId="70" fillId="10" borderId="84" xfId="0" applyNumberFormat="1" applyFont="1" applyFill="1" applyBorder="1" applyAlignment="1">
      <alignment horizontal="center" vertical="center"/>
    </xf>
    <xf numFmtId="38" fontId="11" fillId="13" borderId="86" xfId="0" applyNumberFormat="1" applyFont="1" applyFill="1" applyBorder="1" applyAlignment="1">
      <alignment horizontal="center" vertical="center"/>
    </xf>
    <xf numFmtId="38" fontId="11" fillId="13" borderId="9" xfId="0" applyNumberFormat="1" applyFont="1" applyFill="1" applyBorder="1" applyAlignment="1">
      <alignment horizontal="center" vertical="center"/>
    </xf>
    <xf numFmtId="38" fontId="11" fillId="13" borderId="87" xfId="0" applyNumberFormat="1" applyFont="1" applyFill="1" applyBorder="1" applyAlignment="1">
      <alignment horizontal="center" vertical="center"/>
    </xf>
    <xf numFmtId="38" fontId="11" fillId="13" borderId="115" xfId="0" applyNumberFormat="1" applyFont="1" applyFill="1" applyBorder="1" applyAlignment="1">
      <alignment horizontal="center" vertical="center"/>
    </xf>
    <xf numFmtId="38" fontId="11" fillId="13" borderId="114" xfId="0" applyNumberFormat="1" applyFont="1" applyFill="1" applyBorder="1" applyAlignment="1">
      <alignment horizontal="center" vertical="center"/>
    </xf>
    <xf numFmtId="38" fontId="11" fillId="13" borderId="86" xfId="0" applyNumberFormat="1" applyFont="1" applyFill="1" applyBorder="1" applyAlignment="1">
      <alignment horizontal="center" vertical="center" wrapText="1"/>
    </xf>
    <xf numFmtId="38" fontId="11" fillId="13" borderId="9" xfId="0" applyNumberFormat="1" applyFont="1" applyFill="1" applyBorder="1" applyAlignment="1">
      <alignment horizontal="center" vertical="center" wrapText="1"/>
    </xf>
    <xf numFmtId="38" fontId="11" fillId="13" borderId="87" xfId="0" applyNumberFormat="1" applyFont="1" applyFill="1" applyBorder="1" applyAlignment="1">
      <alignment horizontal="center" vertical="center" wrapText="1"/>
    </xf>
    <xf numFmtId="0" fontId="22" fillId="0" borderId="0" xfId="2084" applyFont="1" applyFill="1" applyBorder="1" applyAlignment="1">
      <alignment horizontal="center" vertical="center"/>
    </xf>
    <xf numFmtId="0" fontId="376" fillId="10" borderId="0" xfId="2084" applyFont="1" applyFill="1" applyBorder="1" applyAlignment="1">
      <alignment horizontal="right" vertical="center"/>
    </xf>
    <xf numFmtId="0" fontId="376" fillId="10" borderId="18" xfId="2084" applyFont="1" applyFill="1" applyBorder="1" applyAlignment="1">
      <alignment horizontal="right" vertical="center"/>
    </xf>
    <xf numFmtId="253" fontId="11" fillId="0" borderId="753" xfId="1600" applyNumberFormat="1" applyFont="1" applyFill="1" applyBorder="1" applyAlignment="1">
      <alignment vertical="center"/>
    </xf>
    <xf numFmtId="253" fontId="11" fillId="0" borderId="88" xfId="1600" applyNumberFormat="1" applyFont="1" applyFill="1" applyBorder="1" applyAlignment="1">
      <alignment vertical="center"/>
    </xf>
    <xf numFmtId="38" fontId="8" fillId="0" borderId="786" xfId="1600" applyNumberFormat="1" applyFont="1" applyFill="1" applyBorder="1" applyAlignment="1">
      <alignment horizontal="center" vertical="center"/>
    </xf>
    <xf numFmtId="38" fontId="8" fillId="0" borderId="89" xfId="1600" applyNumberFormat="1" applyFont="1" applyFill="1" applyBorder="1" applyAlignment="1">
      <alignment horizontal="center" vertical="center"/>
    </xf>
    <xf numFmtId="38" fontId="8" fillId="0" borderId="90" xfId="1600" applyNumberFormat="1" applyFont="1" applyFill="1" applyBorder="1" applyAlignment="1">
      <alignment horizontal="center" vertical="center"/>
    </xf>
    <xf numFmtId="38" fontId="11" fillId="13" borderId="13" xfId="0" applyNumberFormat="1" applyFont="1" applyFill="1" applyBorder="1" applyAlignment="1">
      <alignment horizontal="left" vertical="center"/>
    </xf>
    <xf numFmtId="38" fontId="11" fillId="13" borderId="37" xfId="0" applyNumberFormat="1" applyFont="1" applyFill="1" applyBorder="1" applyAlignment="1">
      <alignment horizontal="left" vertical="center"/>
    </xf>
    <xf numFmtId="38" fontId="29" fillId="0" borderId="0" xfId="0" applyNumberFormat="1" applyFont="1" applyFill="1" applyBorder="1" applyAlignment="1">
      <alignment horizontal="center" vertical="center"/>
    </xf>
    <xf numFmtId="38" fontId="32" fillId="10" borderId="0" xfId="0" applyNumberFormat="1" applyFont="1" applyFill="1" applyBorder="1" applyAlignment="1">
      <alignment horizontal="center" vertical="center"/>
    </xf>
    <xf numFmtId="38" fontId="32" fillId="10" borderId="96" xfId="0" applyNumberFormat="1" applyFont="1" applyFill="1" applyBorder="1" applyAlignment="1">
      <alignment horizontal="center" vertical="center"/>
    </xf>
    <xf numFmtId="38" fontId="32" fillId="10" borderId="95" xfId="0" applyNumberFormat="1" applyFont="1" applyFill="1" applyBorder="1" applyAlignment="1">
      <alignment horizontal="center" vertical="center"/>
    </xf>
    <xf numFmtId="38" fontId="70" fillId="10" borderId="93" xfId="0" applyNumberFormat="1" applyFont="1" applyFill="1" applyBorder="1" applyAlignment="1">
      <alignment horizontal="center" vertical="center"/>
    </xf>
    <xf numFmtId="38" fontId="70" fillId="10" borderId="94" xfId="0" applyNumberFormat="1" applyFont="1" applyFill="1" applyBorder="1" applyAlignment="1">
      <alignment horizontal="center" vertical="center"/>
    </xf>
    <xf numFmtId="38" fontId="70" fillId="10" borderId="91" xfId="0" applyNumberFormat="1" applyFont="1" applyFill="1" applyBorder="1" applyAlignment="1">
      <alignment horizontal="center" vertical="center"/>
    </xf>
    <xf numFmtId="38" fontId="70" fillId="10" borderId="92" xfId="0" applyNumberFormat="1" applyFont="1" applyFill="1" applyBorder="1" applyAlignment="1">
      <alignment horizontal="center" vertical="center"/>
    </xf>
    <xf numFmtId="38" fontId="29" fillId="0" borderId="95" xfId="0" applyNumberFormat="1" applyFont="1" applyFill="1" applyBorder="1" applyAlignment="1">
      <alignment horizontal="center" vertical="center" wrapText="1"/>
    </xf>
    <xf numFmtId="38" fontId="29" fillId="0" borderId="95" xfId="0" applyNumberFormat="1" applyFont="1" applyFill="1" applyBorder="1" applyAlignment="1">
      <alignment horizontal="center" vertical="center"/>
    </xf>
  </cellXfs>
  <cellStyles count="17362">
    <cellStyle name="-" xfId="4417"/>
    <cellStyle name="          _x000d__x000a_386grabber=vga.3gr_x000d__x000a_" xfId="4416"/>
    <cellStyle name="          _x000d__x000a_mouse.drv=lmouse.drv" xfId="4415"/>
    <cellStyle name="          _x000d__x000a_shell=progman.exe_x000d__x000a_m" xfId="4414"/>
    <cellStyle name="_x000a_386grabber=M" xfId="1"/>
    <cellStyle name="_x000a_386grabber=M 2" xfId="5428"/>
    <cellStyle name="_x000a_386grabber=M 3" xfId="4547"/>
    <cellStyle name="#,##0" xfId="4413"/>
    <cellStyle name="#,##0 2" xfId="14029"/>
    <cellStyle name="$" xfId="2"/>
    <cellStyle name="$_db진흥" xfId="3"/>
    <cellStyle name="$_견적2" xfId="4"/>
    <cellStyle name="$_기아" xfId="5"/>
    <cellStyle name="$_기아 2" xfId="5429"/>
    <cellStyle name="$_기아 3" xfId="4542"/>
    <cellStyle name="_x0002_._x0011__x0002_._x001b__x0002_ _x0015_%_x0018__x0001_" xfId="4412"/>
    <cellStyle name="_x0002_._x0011__x0002_._x001b__x0002_ _x0015_%_x0018__x0001_ 2" xfId="4411"/>
    <cellStyle name=".000" xfId="4410"/>
    <cellStyle name="?" xfId="3465"/>
    <cellStyle name="_x001f_?--_x0004_ _x000c__x0009__x0003__x000b__x0001__x000a__x000b__x0002_--_x0008__x0004__x0002__x0002__x0007__x0007__x0007__x0007__x0007__x0007__x0007__x0007__x0007__x0007__x0007__x0007__x0007__x0007__x0002_-_x0004_ _x000c__x0009__x0003__x000b__x0001__x000a__x000b__x0002_--_x0008__x0002_" xfId="4409"/>
    <cellStyle name="??" xfId="3464"/>
    <cellStyle name="?? [0.00]_pr" xfId="6"/>
    <cellStyle name="?? 10" xfId="12259"/>
    <cellStyle name="?? 2" xfId="6992"/>
    <cellStyle name="?? 3" xfId="2276"/>
    <cellStyle name="?? 4" xfId="9975"/>
    <cellStyle name="?? 5" xfId="10795"/>
    <cellStyle name="?? 6" xfId="11564"/>
    <cellStyle name="?? 7" xfId="6909"/>
    <cellStyle name="?? 8" xfId="11134"/>
    <cellStyle name="?? 9" xfId="11939"/>
    <cellStyle name="??&amp;" xfId="3463"/>
    <cellStyle name="??&amp;O" xfId="3462"/>
    <cellStyle name="??&amp;O?" xfId="3461"/>
    <cellStyle name="??&amp;O? 2" xfId="6525"/>
    <cellStyle name="??&amp;O?&amp;" xfId="3460"/>
    <cellStyle name="??&amp;O?&amp;H" xfId="3149"/>
    <cellStyle name="??&amp;O?&amp;H 2" xfId="6479"/>
    <cellStyle name="??&amp;O?&amp;H?" xfId="3459"/>
    <cellStyle name="??&amp;O?&amp;H?_x0008_" xfId="3458"/>
    <cellStyle name="??&amp;O?&amp;H?_x0008__x000f_" xfId="3457"/>
    <cellStyle name="??&amp;O?&amp;H?_x0008__x000f__x0007_" xfId="3456"/>
    <cellStyle name="??&amp;O?&amp;H?_x0008__x000f_ 2" xfId="3455"/>
    <cellStyle name="??&amp;O?&amp;H?_x0008__x000f_ 3" xfId="3454"/>
    <cellStyle name="??&amp;O?&amp;H?_x0008__x000f_ 4" xfId="3453"/>
    <cellStyle name="??&amp;O?&amp;H?_x0008__x000f_ 5" xfId="3452"/>
    <cellStyle name="??&amp;O?&amp;H?_x0008__x000f_ 6" xfId="3451"/>
    <cellStyle name="??&amp;O?&amp;H?_x0008_?" xfId="3148"/>
    <cellStyle name="??&amp;O?&amp;H?_x0008__x000f__x0007_?" xfId="3450"/>
    <cellStyle name="??&amp;O?&amp;H?_x0008__x000f__x0007_?_x0007_" xfId="2334"/>
    <cellStyle name="??&amp;O?&amp;H?_x0008__x000f__x0007_?_x0007__x0001_" xfId="6648"/>
    <cellStyle name="??&amp;O?&amp;H?_x0008__x000f__x0007_?_x0007__x0001__x0001_" xfId="7"/>
    <cellStyle name="??&amp;O?&amp;H?_x0008__x000f__x0007_?_x0007__x0001__x0001_ 2" xfId="5430"/>
    <cellStyle name="??&amp;O?&amp;H?_x0008__x000f__x0007_?_x0007__x0001__x0001_ 3" xfId="4541"/>
    <cellStyle name="??&amp;O?&amp;H?_x0008_??" xfId="3449"/>
    <cellStyle name="??&amp;O?&amp;H?_x0008_??_x0007_" xfId="3448"/>
    <cellStyle name="??&amp;O?&amp;H?_x0008_??_x0007__x0001_" xfId="3447"/>
    <cellStyle name="??&amp;O?&amp;H?_x0008_??_x0007__x0001__x0001_" xfId="8"/>
    <cellStyle name="??&amp;O?&amp;H?_x0008_?? 10" xfId="6983"/>
    <cellStyle name="??&amp;O?&amp;H?_x0008_??_x0007__x0001_ 10" xfId="10332"/>
    <cellStyle name="??&amp;O?&amp;H?_x0008_?? 11" xfId="9987"/>
    <cellStyle name="??&amp;O?&amp;H?_x0008_?? 12" xfId="11258"/>
    <cellStyle name="??&amp;O?&amp;H?_x0008_?? 13" xfId="12186"/>
    <cellStyle name="??&amp;O?&amp;H?_x0008_?? 14" xfId="6559"/>
    <cellStyle name="??&amp;O?&amp;H?_x0008_?? 15" xfId="6765"/>
    <cellStyle name="??&amp;O?&amp;H?_x0008_?? 2" xfId="3446"/>
    <cellStyle name="??&amp;O?&amp;H?_x0008_??_x0007__x0001_ 2" xfId="2975"/>
    <cellStyle name="??&amp;O?&amp;H?_x0008_??_x0007__x0001__x0001_ 2" xfId="5431"/>
    <cellStyle name="??&amp;O?&amp;H?_x0008_??_x0007__x0001__x0001_ 2 2" xfId="2770"/>
    <cellStyle name="??&amp;O?&amp;H?_x0008_?? 3" xfId="3445"/>
    <cellStyle name="??&amp;O?&amp;H?_x0008_??_x0007__x0001_ 3" xfId="6582"/>
    <cellStyle name="??&amp;O?&amp;H?_x0008_??_x0007__x0001__x0001_ 3" xfId="4540"/>
    <cellStyle name="??&amp;O?&amp;H?_x0008_?? 4" xfId="3444"/>
    <cellStyle name="??&amp;O?&amp;H?_x0008_??_x0007__x0001_ 4" xfId="6653"/>
    <cellStyle name="??&amp;O?&amp;H?_x0008_??_x0007__x0001__x0001_ 4" xfId="4444"/>
    <cellStyle name="??&amp;O?&amp;H?_x0008_?? 5" xfId="3443"/>
    <cellStyle name="??&amp;O?&amp;H?_x0008_??_x0007__x0001_ 5" xfId="6711"/>
    <cellStyle name="??&amp;O?&amp;H?_x0008_?? 6" xfId="3442"/>
    <cellStyle name="??&amp;O?&amp;H?_x0008_??_x0007__x0001_ 6" xfId="11321"/>
    <cellStyle name="??&amp;O?&amp;H?_x0008_?? 7" xfId="2758"/>
    <cellStyle name="??&amp;O?&amp;H?_x0008_??_x0007__x0001_ 7" xfId="2254"/>
    <cellStyle name="??&amp;O?&amp;H?_x0008_?? 8" xfId="6522"/>
    <cellStyle name="??&amp;O?&amp;H?_x0008_??_x0007__x0001_ 8" xfId="11592"/>
    <cellStyle name="??&amp;O?&amp;H?_x0008_?? 9" xfId="9971"/>
    <cellStyle name="??&amp;O?&amp;H?_x0008_??_x0007__x0001_ 9" xfId="2469"/>
    <cellStyle name="??&amp;O?&amp;H?_x0008_??_x0007__x0001__1. Loan Report August 31-2008" xfId="7635"/>
    <cellStyle name="??&amp;O?&amp;H?_x0008__x000f__x0007_?_x0007__1. Loan Report August 31-2008" xfId="2926"/>
    <cellStyle name="??&amp;O?&amp;H?_x0008__(작업파일)_상세명세_0901" xfId="3441"/>
    <cellStyle name="??&amp;O?&amp;H?_x0008__x000f__(작업파일)_상세명세_0901" xfId="3440"/>
    <cellStyle name="??&amp;O?&amp;H?_x0008__(작업파일)_상세명세_0901_1" xfId="3439"/>
    <cellStyle name="??&amp;O?&amp;H?_x0008__x000f__x0007__1.1.Loan Report urgent(Sep-08)" xfId="2186"/>
    <cellStyle name="??&amp;O?&amp;H?_x0008_x_x000b_P_x000c__x0007__x0001__x0001_" xfId="3438"/>
    <cellStyle name="??&amp;O?&amp;H_1. Loan Report August 31-2008" xfId="6954"/>
    <cellStyle name="??&amp;O?_1. Loan Report August 31-2008" xfId="6544"/>
    <cellStyle name="??&amp;O_(작업파일)_상세명세_0901" xfId="3437"/>
    <cellStyle name="??&amp;O龡&amp;H?_x0008__x000f__x0007_?_x0007__x0001__x0001_" xfId="4408"/>
    <cellStyle name="???­" xfId="9"/>
    <cellStyle name="???­ [0]" xfId="10"/>
    <cellStyle name="?????_VERA" xfId="3436"/>
    <cellStyle name="????_????bal" xfId="11"/>
    <cellStyle name="???­_????¿?" xfId="3435"/>
    <cellStyle name="???ø" xfId="12"/>
    <cellStyle name="??_#01 Akaska1" xfId="4407"/>
    <cellStyle name="?_x000f__x0001_?잡_x0002_" xfId="4406"/>
    <cellStyle name="?_LOAN REPORT  31-05-2008- Kabir" xfId="3075"/>
    <cellStyle name="?þ¸¶" xfId="13"/>
    <cellStyle name="?þ¸¶ [0]" xfId="14"/>
    <cellStyle name="?Þ¸¶_????¿?" xfId="3434"/>
    <cellStyle name="?霖_?寇bal" xfId="15"/>
    <cellStyle name="?핺_CASH FLOW " xfId="16"/>
    <cellStyle name="]_^[꺞_x0008_?" xfId="4405"/>
    <cellStyle name="_  우리F&amp;I의 워크시트" xfId="4404"/>
    <cellStyle name="_ 우리F&amp;I 연결 검토의 워크시트" xfId="4402"/>
    <cellStyle name="_ 우리자산운용 정산표 검토의 워크시트" xfId="4403"/>
    <cellStyle name="_(03년11월)업무용동산 감가상각비 총괄명세" xfId="4401"/>
    <cellStyle name="_(03년12월)업무용동산 감가상각비 총괄명세" xfId="4400"/>
    <cellStyle name="_(03년6월)업무용동산 감가상각비 총괄명세(1)" xfId="4399"/>
    <cellStyle name="_(03년9월)업무용동산 감가상각비 총괄명세(1)" xfId="4398"/>
    <cellStyle name="_(04년1월)업무용동산 감가상각비 총괄명세" xfId="4397"/>
    <cellStyle name="_(04년2월)업무용동산 감가상각비 총괄명세" xfId="4396"/>
    <cellStyle name="_(04년9월)업무용동산 감가상각비 총괄명세(1)" xfId="4395"/>
    <cellStyle name="_(05년03월)업무용동산 감가상각비 총괄명세(1)" xfId="4394"/>
    <cellStyle name="_(05년05월)업무용동산 감가상각비 총괄명세_우리신용정보반영전" xfId="4393"/>
    <cellStyle name="_(05년07월)업무용동산 감가상각비 총괄명세" xfId="4392"/>
    <cellStyle name="_(05년08월)업무용동산 감가상각비 총괄명세(1)" xfId="4391"/>
    <cellStyle name="_(05년09월)업무용동산 감가상각비 총괄명세(1)" xfId="4390"/>
    <cellStyle name="_(05년10월)업무용동산 감가상각비 총괄명세" xfId="4389"/>
    <cellStyle name="_(07-07-19)1사분기 영업실적(잠정) 자료제출요구서(양식-일반)(1)" xfId="17"/>
    <cellStyle name="_(2005년11월말) 인수자산_감가상각누계액명세" xfId="4388"/>
    <cellStyle name="_(2005년12월말) 인수자산_감가상각누계액명세" xfId="4387"/>
    <cellStyle name="_(2006년02월말) 인수자산_감가상각누계액명세" xfId="4386"/>
    <cellStyle name="_(2006년03월말) 인수자산_감가상각누계액명세" xfId="4385"/>
    <cellStyle name="_(2006년04월말) 인수자산_감가상각누계액명세" xfId="4384"/>
    <cellStyle name="_(2006년05월말) 인수자산_감가상각누계액명세" xfId="4383"/>
    <cellStyle name="_(2006년06월말) 인수자산_감가상각누계액명세" xfId="4382"/>
    <cellStyle name="_(2006년07월말) 인수자산_감가상각누계액명세" xfId="4381"/>
    <cellStyle name="_(2006년08월말) 인수자산_감가상각누계액명세" xfId="4380"/>
    <cellStyle name="_(2006년09월말) 인수자산_감가상각누계액명세" xfId="4379"/>
    <cellStyle name="_(2006년10월말) 인수자산_감가상각누계액명세" xfId="4378"/>
    <cellStyle name="_(2006년11월말) 인수자산_감가상각누계액명세" xfId="4377"/>
    <cellStyle name="_(2006년12월말) 인수자산_감가상각누계액명세" xfId="4376"/>
    <cellStyle name="_(2007년04월말) 인수자산_감가상각누계액명세" xfId="4375"/>
    <cellStyle name="_(2007년05월말) 인수자산_감가상각누계액명세" xfId="4374"/>
    <cellStyle name="_(2007년06월말) 인수자산_감가상각누계액명세" xfId="4373"/>
    <cellStyle name="_(2007년07월말) 인수자산_감가상각누계액명세" xfId="4372"/>
    <cellStyle name="_(2007년08월말) 인수자산_감가상각누계액명세" xfId="4371"/>
    <cellStyle name="_(2007년09월말) 인수자산_감가상각누계액명세" xfId="4370"/>
    <cellStyle name="_(2007년11월말) 인수자산_감가상각누계액명세" xfId="4369"/>
    <cellStyle name="_(2007년12월말) 인수자산_감가상각누계액명세" xfId="4368"/>
    <cellStyle name="_(C) 5200.300  원화채권 Lead의 워크시트" xfId="3433"/>
    <cellStyle name="_(경남은행)장비지원 및 기타서비스(1월)" xfId="4367"/>
    <cellStyle name="_(국외)업종별 건전성 업무보고서(1)" xfId="6405"/>
    <cellStyle name="_(권효정)파생상품내부거래조정_0806_ver3" xfId="4366"/>
    <cellStyle name="_(권효정)파생상품내부거래조정0803" xfId="4365"/>
    <cellStyle name="_(별첨)업무보고서(1)" xfId="6287"/>
    <cellStyle name="_(월보) OLF-10-①②등 (일부추가) (업종별계정별 건전성)" xfId="6517"/>
    <cellStyle name="_(작업파일)_상세명세_0901" xfId="3432"/>
    <cellStyle name="_(작업파일)_상세명세_0901_1" xfId="3431"/>
    <cellStyle name="_(작업파일)_상세명세_0901_1101 부실검사의뢰명세(공통업무개발부 고호준)" xfId="3430"/>
    <cellStyle name="_(작업파일)상세명세_0804" xfId="3429"/>
    <cellStyle name="_-* #,##0_-;-* #,##0_-;_-* &quot;-&quot;_-;_-@_-" xfId="4364"/>
    <cellStyle name="_~4747474" xfId="3428"/>
    <cellStyle name="_~4747474_1" xfId="3147"/>
    <cellStyle name="_~MF3326" xfId="18"/>
    <cellStyle name="_~MF3326_1" xfId="19"/>
    <cellStyle name="_~MF3326_2" xfId="20"/>
    <cellStyle name="_~MF3326_2 2" xfId="6649"/>
    <cellStyle name="_~MF3326_3" xfId="21"/>
    <cellStyle name="_~MF3326_4" xfId="22"/>
    <cellStyle name="_~MF3326_5" xfId="23"/>
    <cellStyle name="_&lt;32&gt;" xfId="3427"/>
    <cellStyle name="_00 개정내용(종합)(2400~2500)(개정)" xfId="24"/>
    <cellStyle name="_00경비" xfId="4363"/>
    <cellStyle name="_00년 반기지분법" xfId="4362"/>
    <cellStyle name="_01매출채권" xfId="4361"/>
    <cellStyle name="_030820 Final 확정업무보고서(2003.2분기)" xfId="25"/>
    <cellStyle name="_030820 Final 확정업무보고서(2003.2분기) 2" xfId="5432"/>
    <cellStyle name="_030820 Final 확정업무보고서(2003.2분기) 3" xfId="4539"/>
    <cellStyle name="_04)매출채권-환산추가할것" xfId="4360"/>
    <cellStyle name="_0402월-IT투입인력현황" xfId="4359"/>
    <cellStyle name="_0407(전산기기설치총괄표(0403-0405)샘플" xfId="4358"/>
    <cellStyle name="_04매출채권" xfId="4357"/>
    <cellStyle name="_06_SFG_계정별 ASSIGN_0601218_v01" xfId="4356"/>
    <cellStyle name="_06년08월재고금액-OEM" xfId="4355"/>
    <cellStyle name="_0706OC조서_김갑제" xfId="3426"/>
    <cellStyle name="_0715(7월 단말기 제출건 242대)" xfId="4354"/>
    <cellStyle name="_0724 대손상각 최종명세(발표용)70704현재" xfId="3425"/>
    <cellStyle name="_07년 8월 OC 조서_손정남2_0809수정" xfId="3424"/>
    <cellStyle name="_0823 우리금융 (8-11)" xfId="4353"/>
    <cellStyle name="_1. Loan Report August 31-2008" xfId="6932"/>
    <cellStyle name="_1. Loan Report August 31-2008_1" xfId="6153"/>
    <cellStyle name="_1. Loan Report July 31-2008 KABIR" xfId="5992"/>
    <cellStyle name="_1. Loan Report July 31-2008 KABIR_1" xfId="2659"/>
    <cellStyle name="_1. Loan Report July 31-2008 KABIR_2" xfId="6088"/>
    <cellStyle name="_1. Loan Report June 30-2008" xfId="6912"/>
    <cellStyle name="_1. Loan Report June 30-2008_1" xfId="6664"/>
    <cellStyle name="_1. Loan Report Sep 30-2008" xfId="3003"/>
    <cellStyle name="_1. Loan Report Sep 30-2008_1" xfId="7275"/>
    <cellStyle name="_1.1.Loan Report urgent(Sep-08)" xfId="2948"/>
    <cellStyle name="_1.1.Loan Report urgent(Sep-08)_1" xfId="2199"/>
    <cellStyle name="_1.Loan Report June-08" xfId="3007"/>
    <cellStyle name="_1.Loan Report June-08_1" xfId="2644"/>
    <cellStyle name="_10000 내부거래최종집계" xfId="4352"/>
    <cellStyle name="_10020 파생상품내부거래조정_0806_최종" xfId="4351"/>
    <cellStyle name="_10020 파생상품내부거래조정_0809_1017" xfId="4350"/>
    <cellStyle name="_10020 파생상품내부거래조정_0812_0120" xfId="4349"/>
    <cellStyle name="_10월 매출차 분석(경영계획VS 실적)" xfId="4348"/>
    <cellStyle name="_10월 속보 및 1112월 실행계획(최최종041019)" xfId="4347"/>
    <cellStyle name="_10월IT투입인력현황(1)" xfId="4344"/>
    <cellStyle name="_10월-감가상각비청구" xfId="4346"/>
    <cellStyle name="_10월재료비분석" xfId="4345"/>
    <cellStyle name="_11월 중소형 생산 출하 현황 (1102)_1006" xfId="4343"/>
    <cellStyle name="_11월IT투입인력현황ver2(1).0(9일)" xfId="4342"/>
    <cellStyle name="_12월-IT투입인력현황(1)" xfId="4341"/>
    <cellStyle name="_175기3분기주석(통합은행)" xfId="26"/>
    <cellStyle name="_175기주석(양식)" xfId="27"/>
    <cellStyle name="_2003 6월 재무제표(4)" xfId="3423"/>
    <cellStyle name="_2003.3_4분기_경영관리팀_82~83_제출_현호씨" xfId="28"/>
    <cellStyle name="_2003.3_4분기_경영관리팀_82~83_제출_현호씨 2" xfId="5433"/>
    <cellStyle name="_2003.3_4분기_경영관리팀_82~83_제출_현호씨 3" xfId="4538"/>
    <cellStyle name="_2003.3_4분기_경영관리팀_할부금융,비용" xfId="29"/>
    <cellStyle name="_2003.3_4분기_경영관리팀_할부금융,비용 2" xfId="5434"/>
    <cellStyle name="_2003.3_4분기_경영관리팀_할부금융,비용 3" xfId="4537"/>
    <cellStyle name="_2003.4_4분기_경영관리팀(김기배대리)" xfId="30"/>
    <cellStyle name="_2003.4_4분기_경영관리팀(김기배대리) 2" xfId="5435"/>
    <cellStyle name="_2003.4_4분기_경영관리팀(김기배대리) 3" xfId="4536"/>
    <cellStyle name="_2003.4_4분기_경영관리팀(김기배대리)_20040316" xfId="31"/>
    <cellStyle name="_2003.4_4분기_경영관리팀(김기배대리)_20040316 2" xfId="5436"/>
    <cellStyle name="_2003.4_4분기_경영관리팀(김기배대리)_20040316 3" xfId="4535"/>
    <cellStyle name="_2003_10월까지의 투자자산 상각비(상세내역)" xfId="4339"/>
    <cellStyle name="_200309효성PBPR(70대)" xfId="4338"/>
    <cellStyle name="_200401-IT투입인력현황" xfId="4336"/>
    <cellStyle name="_200401-감가상각비청구" xfId="4337"/>
    <cellStyle name="_2004-4(결산)" xfId="4335"/>
    <cellStyle name="_2004-5(결산)-회계팀" xfId="4334"/>
    <cellStyle name="_2004-6(결산)_감사중" xfId="4333"/>
    <cellStyle name="_2004-9(결산)_감사후" xfId="4332"/>
    <cellStyle name="_2004년2월4일청구분-자본예산(1)" xfId="4331"/>
    <cellStyle name="_2004년도월별주요재무비율(서혁진 NIM 수정 ABS반영)" xfId="4330"/>
    <cellStyle name="_200510서비스대가청구자료(집계표)_10월분" xfId="4329"/>
    <cellStyle name="_200511_우리은행 IT서비스 청구집계표(051201)" xfId="4328"/>
    <cellStyle name="_2005년 10월 서비스대가 청구 자료(10월_수정_051125_최종)" xfId="4327"/>
    <cellStyle name="_2006.3월-5(감사후)" xfId="4326"/>
    <cellStyle name="_2006.6월-6(회계감사후,최종)" xfId="4325"/>
    <cellStyle name="_2006H020_1018A견적(탕정)" xfId="4323"/>
    <cellStyle name="_2006년 1월분 서비스대가 청구 집계표1" xfId="4324"/>
    <cellStyle name="_2006년 8월 OC 조서_이정석." xfId="3422"/>
    <cellStyle name="_200701수정BS말잔-5" xfId="3421"/>
    <cellStyle name="_200703수정은행BS말잔(3)" xfId="3420"/>
    <cellStyle name="_200703수정은행BS말잔(6)" xfId="3419"/>
    <cellStyle name="_200703수정은행IS(3)" xfId="3418"/>
    <cellStyle name="_200703수정은행IS(6)" xfId="3417"/>
    <cellStyle name="_200706수정은행BS말잔(V-4)" xfId="3416"/>
    <cellStyle name="_200706수정은행IS(V-3)" xfId="3415"/>
    <cellStyle name="_200706수정은행IS(V-4)" xfId="3414"/>
    <cellStyle name="_200706수정은행IS(V-7)" xfId="3413"/>
    <cellStyle name="_20070920-OC자료(자금팀)_SME연체자료" xfId="3412"/>
    <cellStyle name="_200711수정은행BS기평(V-1)" xfId="4322"/>
    <cellStyle name="_200711수정은행IS(V-1)" xfId="4321"/>
    <cellStyle name="_2008년03월누계원재료" xfId="4320"/>
    <cellStyle name="_2008년3월원재료" xfId="4319"/>
    <cellStyle name="_2261 광주은행 정산표 20060331" xfId="4318"/>
    <cellStyle name="_2261_10 F-123_form_liki" xfId="4317"/>
    <cellStyle name="_2261_11 F-123 Woori SBAMC_3Q" xfId="4316"/>
    <cellStyle name="_2261_광주은행_정산표_20060331-2" xfId="4315"/>
    <cellStyle name="_2264 2006 3분기 CF검토조서_이승재" xfId="4314"/>
    <cellStyle name="_2264 현금정산표 조서_동메" xfId="4313"/>
    <cellStyle name="_2320 우리에프앤아이 정산표 063Q" xfId="4312"/>
    <cellStyle name="_2라_자산건전성(051223)" xfId="32"/>
    <cellStyle name="_2마_수익성(061222)" xfId="33"/>
    <cellStyle name="_2월 정규직 인건비 데이터_TIS본부" xfId="4311"/>
    <cellStyle name="_3200매출채권" xfId="4310"/>
    <cellStyle name="_5210 매도가능증권(3분기)" xfId="4309"/>
    <cellStyle name="_5210 매도가능증권-06" xfId="4308"/>
    <cellStyle name="_5220 WFH Equity method_200809_v5-1(주석)" xfId="4305"/>
    <cellStyle name="_5220 만기보유증권(3분기)" xfId="4307"/>
    <cellStyle name="_5220 만기보유증권-06" xfId="4306"/>
    <cellStyle name="_6월 결산" xfId="4304"/>
    <cellStyle name="_6월 결산_03월결산" xfId="4303"/>
    <cellStyle name="_6월 결산_12월 결산-06년-v4" xfId="4302"/>
    <cellStyle name="_6월 결산_12월결산-회사제시" xfId="4301"/>
    <cellStyle name="_6월 결산_2212 회사제시 결산자료-제시의 워크시트" xfId="4300"/>
    <cellStyle name="_6월 결산_6401 법인세비용_05" xfId="4299"/>
    <cellStyle name="_6월 결산_6401 법인세비용_05의 워크시트" xfId="4298"/>
    <cellStyle name="_6월 결산_Woori F&amp;I - FY2005- TR Working File" xfId="4296"/>
    <cellStyle name="_6월 결산_법인세비용_06" xfId="4297"/>
    <cellStyle name="_6월 결산-final" xfId="4295"/>
    <cellStyle name="_6월 결산-final_03월결산" xfId="4294"/>
    <cellStyle name="_6월 결산-final_12월 결산-06년-v4" xfId="4293"/>
    <cellStyle name="_6월 결산-final_12월결산-회사제시" xfId="4292"/>
    <cellStyle name="_6월 결산-final_2212 회사제시 결산자료-제시의 워크시트" xfId="4291"/>
    <cellStyle name="_6월 결산-final_6401 법인세비용_05" xfId="4290"/>
    <cellStyle name="_6월 결산-final_6401 법인세비용_05의 워크시트" xfId="4289"/>
    <cellStyle name="_6월 결산-final_Woori F&amp;I - FY2005- TR Working File" xfId="4287"/>
    <cellStyle name="_6월 결산-final_법인세비용_06" xfId="4288"/>
    <cellStyle name="_6월-공통비용배분" xfId="4286"/>
    <cellStyle name="_6월자산건전성분류(최종)8월26일s" xfId="34"/>
    <cellStyle name="_6월자산건전성분류(최종)8월26일s 2" xfId="5437"/>
    <cellStyle name="_6월자산건전성분류(최종)8월26일s 3" xfId="4534"/>
    <cellStyle name="_6월자산건전성분류_최종" xfId="35"/>
    <cellStyle name="_6월자산건전성분류_최종 2" xfId="5438"/>
    <cellStyle name="_6월자산건전성분류_최종 3" xfId="4533"/>
    <cellStyle name="_7월-공통비용자료(1)" xfId="4285"/>
    <cellStyle name="_7월누적투자" xfId="36"/>
    <cellStyle name="_7월누적투자 2" xfId="5439"/>
    <cellStyle name="_7월누적투자 3" xfId="4532"/>
    <cellStyle name="_8월-공통비용자료" xfId="4284"/>
    <cellStyle name="_9210 2005년기말 경남은행 연결정산표검토" xfId="4283"/>
    <cellStyle name="_9370 F&amp;I 연결 package 검토" xfId="4282"/>
    <cellStyle name="_9382 우리자산운용 연결Package 검토 2006_1Q의 워크시트" xfId="4281"/>
    <cellStyle name="_9500 우리F&amp;I 연결 package 검토" xfId="4280"/>
    <cellStyle name="_9510 우리 F&amp;I 연결조정분개의 워크시트" xfId="4279"/>
    <cellStyle name="_'99상반기경영개선활동결과(게시용)" xfId="4278"/>
    <cellStyle name="_9월 매출차 분석(8월실적VS9월 실적)" xfId="4277"/>
    <cellStyle name="_9월 매출차 분석(경영계획VS 실적)" xfId="4276"/>
    <cellStyle name="_9월IT투입인력현황(1)" xfId="4274"/>
    <cellStyle name="_9월-공통비용자료(1)" xfId="4275"/>
    <cellStyle name="_A 3.4 Review on final analysis" xfId="4686"/>
    <cellStyle name="_A 3.4 Review on final analysis 2" xfId="5541"/>
    <cellStyle name="_A 3.4 Review on final analysis 3" xfId="5637"/>
    <cellStyle name="_ABS" xfId="3411"/>
    <cellStyle name="_abs우리모아1차(6월)" xfId="3410"/>
    <cellStyle name="_AMC_0603" xfId="4687"/>
    <cellStyle name="_b2402-shb-0609-총괄(1)" xfId="37"/>
    <cellStyle name="_B2403F5(0606)_060710" xfId="38"/>
    <cellStyle name="_B2403F5(0606)_060710(최종)" xfId="39"/>
    <cellStyle name="_B2403F5(0610)_061115" xfId="40"/>
    <cellStyle name="_B2506(구조흥)200609" xfId="41"/>
    <cellStyle name="_B2601-자산부채만기구조(리스크관리팀김지일과장)" xfId="3409"/>
    <cellStyle name="_Book1" xfId="42"/>
    <cellStyle name="_Book1_기본DATA" xfId="6879"/>
    <cellStyle name="_Book1_보고서1(1)" xfId="6868"/>
    <cellStyle name="_Column1" xfId="4688"/>
    <cellStyle name="_Column1_~2807088" xfId="4689"/>
    <cellStyle name="_Column1_1Large_TP" xfId="4690"/>
    <cellStyle name="_Column1_32_CRN_BUp_FlatTP&amp;2nRound" xfId="4691"/>
    <cellStyle name="_Column1_BP_Form_data" xfId="4692"/>
    <cellStyle name="_Column1_crn제출_value" xfId="4693"/>
    <cellStyle name="_Column1_Equity_2003yrs plan_CEO4" xfId="4694"/>
    <cellStyle name="_Column1_Int_analysis" xfId="4695"/>
    <cellStyle name="_Column1_ISBS" xfId="4696"/>
    <cellStyle name="_Column1_ISBS_plan" xfId="4697"/>
    <cellStyle name="_Column1_Loan_Classification" xfId="4698"/>
    <cellStyle name="_Column1_Plan(20021105근거)_Detail" xfId="4699"/>
    <cellStyle name="_Column1_Sep_BOD2002" xfId="4700"/>
    <cellStyle name="_Column1_Sep_BOD2002_backup" xfId="4701"/>
    <cellStyle name="_Column1_Y04Mth_ plan_S&amp;P" xfId="4702"/>
    <cellStyle name="_Column1_Z-1.3Q.BOD.2002-Draft(1)" xfId="4703"/>
    <cellStyle name="_Column2" xfId="4704"/>
    <cellStyle name="_Column2_~2807088" xfId="4705"/>
    <cellStyle name="_Column2_1Large_TP" xfId="4706"/>
    <cellStyle name="_Column2_32_CRN_BUp_FlatTP&amp;2nRound" xfId="4707"/>
    <cellStyle name="_Column2_BP_Form_data" xfId="4708"/>
    <cellStyle name="_Column2_crn제출_value" xfId="4709"/>
    <cellStyle name="_Column2_Equity_2003yrs plan_CEO4" xfId="4710"/>
    <cellStyle name="_Column2_Int_analysis" xfId="4711"/>
    <cellStyle name="_Column2_ISBS" xfId="4712"/>
    <cellStyle name="_Column2_ISBS_plan" xfId="4713"/>
    <cellStyle name="_Column2_Loan_Classification" xfId="4714"/>
    <cellStyle name="_Column2_Plan(20021105근거)_Detail" xfId="4715"/>
    <cellStyle name="_Column2_Sep_BOD2002" xfId="4716"/>
    <cellStyle name="_Column2_Sep_BOD2002_backup" xfId="4717"/>
    <cellStyle name="_Column2_Y04Mth_ plan_S&amp;P" xfId="4718"/>
    <cellStyle name="_Column2_Z-1.3Q.BOD.2002-Draft(1)" xfId="4719"/>
    <cellStyle name="_Column3" xfId="4720"/>
    <cellStyle name="_Column3_~2807088" xfId="4721"/>
    <cellStyle name="_Column3_1Large_TP" xfId="4722"/>
    <cellStyle name="_Column3_32_CRN_BUp_FlatTP&amp;2nRound" xfId="4723"/>
    <cellStyle name="_Column3_BP_Form_data" xfId="4724"/>
    <cellStyle name="_Column3_crn제출_value" xfId="4725"/>
    <cellStyle name="_Column3_Equity_2003yrs plan_CEO4" xfId="4726"/>
    <cellStyle name="_Column3_Int_analysis" xfId="4727"/>
    <cellStyle name="_Column3_ISBS" xfId="4728"/>
    <cellStyle name="_Column3_ISBS_plan" xfId="4729"/>
    <cellStyle name="_Column3_Loan_Classification" xfId="4730"/>
    <cellStyle name="_Column3_Plan(20021105근거)_Detail" xfId="4731"/>
    <cellStyle name="_Column3_Sep_BOD2002" xfId="4732"/>
    <cellStyle name="_Column3_Sep_BOD2002_backup" xfId="4733"/>
    <cellStyle name="_Column3_Y04Mth_ plan_S&amp;P" xfId="4734"/>
    <cellStyle name="_Column3_Z-1.3Q.BOD.2002-Draft(1)" xfId="4735"/>
    <cellStyle name="_Column4" xfId="4736"/>
    <cellStyle name="_Column4_~2807088" xfId="4737"/>
    <cellStyle name="_Column4_1Large_TP" xfId="4738"/>
    <cellStyle name="_Column4_32_CRN_BUp_FlatTP&amp;2nRound" xfId="4739"/>
    <cellStyle name="_Column4_BP_Form_data" xfId="4740"/>
    <cellStyle name="_Column4_crn제출_value" xfId="4741"/>
    <cellStyle name="_Column4_Equity_2003yrs plan_CEO4" xfId="4742"/>
    <cellStyle name="_Column4_Int_analysis" xfId="4743"/>
    <cellStyle name="_Column4_ISBS" xfId="4744"/>
    <cellStyle name="_Column4_ISBS_plan" xfId="4745"/>
    <cellStyle name="_Column4_Loan_Classification" xfId="4746"/>
    <cellStyle name="_Column4_Plan(20021105근거)_Detail" xfId="4747"/>
    <cellStyle name="_Column4_Sep_BOD2002" xfId="4748"/>
    <cellStyle name="_Column4_Sep_BOD2002_backup" xfId="4749"/>
    <cellStyle name="_Column4_Y04Mth_ plan_S&amp;P" xfId="4750"/>
    <cellStyle name="_Column4_Z-1.3Q.BOD.2002-Draft(1)" xfId="4751"/>
    <cellStyle name="_Column5" xfId="4752"/>
    <cellStyle name="_Column5_~2807088" xfId="4753"/>
    <cellStyle name="_Column5_1Large_TP" xfId="4754"/>
    <cellStyle name="_Column5_32_CRN_BUp_FlatTP&amp;2nRound" xfId="4755"/>
    <cellStyle name="_Column5_BP_Form_data" xfId="4756"/>
    <cellStyle name="_Column5_crn제출_value" xfId="4757"/>
    <cellStyle name="_Column5_Equity_2003yrs plan_CEO4" xfId="4758"/>
    <cellStyle name="_Column5_Int_analysis" xfId="4759"/>
    <cellStyle name="_Column5_ISBS" xfId="4760"/>
    <cellStyle name="_Column5_ISBS_plan" xfId="4761"/>
    <cellStyle name="_Column5_Loan_Classification" xfId="4762"/>
    <cellStyle name="_Column5_Plan(20021105근거)_Detail" xfId="4763"/>
    <cellStyle name="_Column5_Sep_BOD2002" xfId="4764"/>
    <cellStyle name="_Column5_Sep_BOD2002_backup" xfId="4765"/>
    <cellStyle name="_Column5_Y04Mth_ plan_S&amp;P" xfId="4766"/>
    <cellStyle name="_Column5_Z-1.3Q.BOD.2002-Draft(1)" xfId="4767"/>
    <cellStyle name="_Column6" xfId="4768"/>
    <cellStyle name="_Column6_~2807088" xfId="4769"/>
    <cellStyle name="_Column6_1Large_TP" xfId="4770"/>
    <cellStyle name="_Column6_32_CRN_BUp_FlatTP&amp;2nRound" xfId="4771"/>
    <cellStyle name="_Column6_BP_Form_data" xfId="4772"/>
    <cellStyle name="_Column6_crn제출_value" xfId="4773"/>
    <cellStyle name="_Column6_Equity_2003yrs plan_CEO4" xfId="4774"/>
    <cellStyle name="_Column6_Int_analysis" xfId="4775"/>
    <cellStyle name="_Column6_ISBS" xfId="4776"/>
    <cellStyle name="_Column6_ISBS_plan" xfId="4777"/>
    <cellStyle name="_Column6_Loan_Classification" xfId="4778"/>
    <cellStyle name="_Column6_Plan(20021105근거)_Detail" xfId="4779"/>
    <cellStyle name="_Column6_Sep_BOD2002" xfId="4780"/>
    <cellStyle name="_Column6_Sep_BOD2002_backup" xfId="4781"/>
    <cellStyle name="_Column6_Y04Mth_ plan_S&amp;P" xfId="4782"/>
    <cellStyle name="_Column6_Z-1.3Q.BOD.2002-Draft(1)" xfId="4783"/>
    <cellStyle name="_Column7" xfId="4784"/>
    <cellStyle name="_Column7_~2807088" xfId="4785"/>
    <cellStyle name="_Column7_1Large_TP" xfId="4786"/>
    <cellStyle name="_Column7_32_CRN_BUp_FlatTP&amp;2nRound" xfId="4787"/>
    <cellStyle name="_Column7_BP_Form_data" xfId="4788"/>
    <cellStyle name="_Column7_crn제출_value" xfId="4789"/>
    <cellStyle name="_Column7_Equity_2003yrs plan_CEO4" xfId="4790"/>
    <cellStyle name="_Column7_Int_analysis" xfId="4791"/>
    <cellStyle name="_Column7_ISBS" xfId="4792"/>
    <cellStyle name="_Column7_ISBS_plan" xfId="4793"/>
    <cellStyle name="_Column7_Loan_Classification" xfId="4794"/>
    <cellStyle name="_Column7_Plan(20021105근거)_Detail" xfId="4795"/>
    <cellStyle name="_Column7_Sep_BOD2002" xfId="4796"/>
    <cellStyle name="_Column7_Sep_BOD2002_backup" xfId="4797"/>
    <cellStyle name="_Column7_Y04Mth_ plan_S&amp;P" xfId="4798"/>
    <cellStyle name="_Column7_Z-1.3Q.BOD.2002-Draft(1)" xfId="4799"/>
    <cellStyle name="_D77415EE1EBB47C2BC048BC482FE4977" xfId="4800"/>
    <cellStyle name="_Data" xfId="4801"/>
    <cellStyle name="_Data Room(03)" xfId="3408"/>
    <cellStyle name="_Data_~2807088" xfId="4803"/>
    <cellStyle name="_Data_1Large_TP" xfId="4805"/>
    <cellStyle name="_Data_1지역" xfId="4804"/>
    <cellStyle name="_Data_2지역" xfId="4806"/>
    <cellStyle name="_Data_32_CRN_BUp_FlatTP&amp;2nRound" xfId="4807"/>
    <cellStyle name="_Data_3지역" xfId="4808"/>
    <cellStyle name="_Data_4지역" xfId="4809"/>
    <cellStyle name="_Data_5지역" xfId="4810"/>
    <cellStyle name="_Data_6지역" xfId="4811"/>
    <cellStyle name="_Data_7지역" xfId="4812"/>
    <cellStyle name="_Data_8지역" xfId="4813"/>
    <cellStyle name="_Data_Actual_2" xfId="4815"/>
    <cellStyle name="_Data_bc" xfId="4816"/>
    <cellStyle name="_Data_Book2" xfId="4817"/>
    <cellStyle name="_Data_BOTTOMUP(지역)" xfId="4818"/>
    <cellStyle name="_Data_BP_Form_data" xfId="4819"/>
    <cellStyle name="_Data_crn제출_value" xfId="4820"/>
    <cellStyle name="_Data_Equity_2003yrs plan_CEO4" xfId="4821"/>
    <cellStyle name="_Data_fee&amp;com" xfId="4822"/>
    <cellStyle name="_Data_Financial Statement" xfId="4823"/>
    <cellStyle name="_Data_FTP" xfId="4824"/>
    <cellStyle name="_Data_household" xfId="4825"/>
    <cellStyle name="_Data_Int_analysis" xfId="4826"/>
    <cellStyle name="_Data_IS" xfId="4827"/>
    <cellStyle name="_Data_ISBS" xfId="4828"/>
    <cellStyle name="_Data_ISBS_plan" xfId="4829"/>
    <cellStyle name="_Data_Loan_Classification" xfId="4830"/>
    <cellStyle name="_Data_MIS(소수점없는것)19" xfId="4831"/>
    <cellStyle name="_Data_MIS(소수점없는것)2" xfId="4832"/>
    <cellStyle name="_Data_MIS(소수점없는것)21" xfId="4833"/>
    <cellStyle name="_Data_MIS9" xfId="4834"/>
    <cellStyle name="_Data_Plan(20021105근거)_Detail" xfId="4835"/>
    <cellStyle name="_Data_Provision" xfId="4836"/>
    <cellStyle name="_Data_Ratio" xfId="4837"/>
    <cellStyle name="_Data_Region(loan)" xfId="4838"/>
    <cellStyle name="_Data_Sep_BOD2002" xfId="4839"/>
    <cellStyle name="_Data_Sep_BOD2002_backup" xfId="4840"/>
    <cellStyle name="_Data_Sheet1" xfId="4841"/>
    <cellStyle name="_Data_Sheet2" xfId="4842"/>
    <cellStyle name="_Data_Sheet3 (2)" xfId="4843"/>
    <cellStyle name="_Data_TP Rate" xfId="4844"/>
    <cellStyle name="_Data_Y04Mth_ plan_S&amp;P" xfId="4845"/>
    <cellStyle name="_Data_Z-1.3Q.BOD.2002-Draft(1)" xfId="4846"/>
    <cellStyle name="_Data_수신계획(공)" xfId="4814"/>
    <cellStyle name="_DB-D-10_Daedong housing Co_Template_0809" xfId="4847"/>
    <cellStyle name="_DB-D-10_Daedong housing Co_Template_0809_Project Expos Pricing Model v3.1b" xfId="4848"/>
    <cellStyle name="_DB-D-10_Daedong housing Co_Template_0809_Project Expos Pricing Model v3.1bb" xfId="4849"/>
    <cellStyle name="_DB-D-10_Daedong housing Co_Template_0809_Project Expos Pricing Model v3.4" xfId="4850"/>
    <cellStyle name="_DB-D-10_Daedong housing Co_Template_0809_Project Expos Pricing Model v3.5" xfId="4851"/>
    <cellStyle name="_DB-D-10_Daedong housing Co_Template_0809_Project Expos Pricing Model v8.0" xfId="4852"/>
    <cellStyle name="_DB-D-10_Daedong housing Co_Template_0809_Project Expos Pricing Model_cf-work_v3.5" xfId="4853"/>
    <cellStyle name="_DB-D-10_Daedong housing Co_Template_0809_Project Expos Pricing Model_ryan_cf_v1" xfId="4854"/>
    <cellStyle name="_DB-D-10_Daedong housing Co_Template_0809_Project Expos Pricing Model_ryan_cf_v2" xfId="4855"/>
    <cellStyle name="_DB-D-10_Daedong housing Co_Template_0809_Project Expos Pricing Model_ryan_cf_v3_0302" xfId="4856"/>
    <cellStyle name="_dimon" xfId="4857"/>
    <cellStyle name="_DM입력현황_41184" xfId="4858"/>
    <cellStyle name="_DURR-수정후 법인세" xfId="4859"/>
    <cellStyle name="_F&amp;I 5" xfId="4860"/>
    <cellStyle name="_F&amp;I 6" xfId="4861"/>
    <cellStyle name="_F&amp;I 연결 package 검토" xfId="4862"/>
    <cellStyle name="_foxz" xfId="43"/>
    <cellStyle name="_foxz 2" xfId="5440"/>
    <cellStyle name="_foxz 3" xfId="4531"/>
    <cellStyle name="_FS_structure_WFIS_그룹MIS용_4월분" xfId="4863"/>
    <cellStyle name="_FS03.07" xfId="3407"/>
    <cellStyle name="_GAAP DIff" xfId="4865"/>
    <cellStyle name="_GAAP DIff 2" xfId="5542"/>
    <cellStyle name="_GAAP DIff 3" xfId="5638"/>
    <cellStyle name="_GAAP DIff-이종현" xfId="4866"/>
    <cellStyle name="_GAAP DIff-이종현 2" xfId="5543"/>
    <cellStyle name="_GAAP DIff-이종현 3" xfId="5639"/>
    <cellStyle name="_Header" xfId="4867"/>
    <cellStyle name="_Header_~2807088" xfId="4868"/>
    <cellStyle name="_Header_006_Bank_IS Sheet-new" xfId="4869"/>
    <cellStyle name="_Header_048_BL_Bank IS(YTD)-new" xfId="4870"/>
    <cellStyle name="_Header_1Large_TP" xfId="4871"/>
    <cellStyle name="_Header_2_IS_2002_projection_TotalBiz" xfId="4872"/>
    <cellStyle name="_Header_32_CRN_BUp_FlatTP&amp;2nRound" xfId="4873"/>
    <cellStyle name="_Header_Book2" xfId="4874"/>
    <cellStyle name="_Header_BP_Form_data" xfId="4875"/>
    <cellStyle name="_Header_BR Profit(전병희)" xfId="4876"/>
    <cellStyle name="_Header_Clients" xfId="4877"/>
    <cellStyle name="_Header_Corp Region 1" xfId="4878"/>
    <cellStyle name="_Header_crn제출_value" xfId="4879"/>
    <cellStyle name="_Header_EOP" xfId="4880"/>
    <cellStyle name="_Header_Equity_2003yrs plan_CEO4" xfId="4881"/>
    <cellStyle name="_Header_Expense" xfId="4882"/>
    <cellStyle name="_Header_Fee" xfId="4883"/>
    <cellStyle name="_Header_Financial Statement" xfId="4884"/>
    <cellStyle name="_Header_Int_analysis" xfId="4885"/>
    <cellStyle name="_Header_IS_2002" xfId="4886"/>
    <cellStyle name="_Header_IS_2002_projection_TotalBiz" xfId="4887"/>
    <cellStyle name="_Header_IS_HCut" xfId="4888"/>
    <cellStyle name="_Header_ISBS" xfId="4889"/>
    <cellStyle name="_Header_ISBS_plan" xfId="4890"/>
    <cellStyle name="_Header_IS-Funding_May" xfId="4891"/>
    <cellStyle name="_Header_Loan_Classification" xfId="4892"/>
    <cellStyle name="_Header_LOB Report(final)" xfId="4893"/>
    <cellStyle name="_Header_LOB Report(final2)" xfId="4894"/>
    <cellStyle name="_Header_LOB Report-branch" xfId="4895"/>
    <cellStyle name="_Header_LOB Report-cho" xfId="4896"/>
    <cellStyle name="_Header_LOB Report-Revised 2" xfId="4897"/>
    <cellStyle name="_Header_MIS(0.000)4" xfId="4898"/>
    <cellStyle name="_Header_MIS(소수점없는것)19" xfId="4899"/>
    <cellStyle name="_Header_MIS(소수점없는것)2" xfId="4900"/>
    <cellStyle name="_Header_MIS(소수점없는것)21" xfId="4901"/>
    <cellStyle name="_Header_MIS(소수점없는것)23" xfId="4902"/>
    <cellStyle name="_Header_MIS2" xfId="4903"/>
    <cellStyle name="_Header_MIS4" xfId="4904"/>
    <cellStyle name="_Header_Plan(20021105근거)_Detail" xfId="4905"/>
    <cellStyle name="_Header_Presentation" xfId="4906"/>
    <cellStyle name="_Header_Provision" xfId="4907"/>
    <cellStyle name="_Header_Ratio" xfId="4908"/>
    <cellStyle name="_Header_Retail_Network(CSC_Total)" xfId="4909"/>
    <cellStyle name="_Header_Sep_BOD2002" xfId="4910"/>
    <cellStyle name="_Header_Sep_BOD2002_backup" xfId="4911"/>
    <cellStyle name="_Header_TP Rate" xfId="4914"/>
    <cellStyle name="_Header_TP 조정값" xfId="4912"/>
    <cellStyle name="_Header_TP 조정값(Retail)" xfId="4913"/>
    <cellStyle name="_Header_TP_Rate_May" xfId="4915"/>
    <cellStyle name="_Header_Y04Mth_ plan_S&amp;P" xfId="4916"/>
    <cellStyle name="_Header_Z-1.3Q.BOD.2002-Draft(1)" xfId="4917"/>
    <cellStyle name="_leadsheet(스파클)" xfId="44"/>
    <cellStyle name="_leadsheet(스파클) 2" xfId="5441"/>
    <cellStyle name="_leadsheet(스파클) 3" xfId="4530"/>
    <cellStyle name="_loan may여신보고서 1" xfId="6750"/>
    <cellStyle name="_loan may여신보고서 1_1" xfId="2794"/>
    <cellStyle name="_LOAN REPORT  29-02-2008- Kabir" xfId="5928"/>
    <cellStyle name="_LOAN REPORT  29-02-2008- Kabir_1" xfId="5968"/>
    <cellStyle name="_LOAN REPORT  30-04-2008- Kabir" xfId="2519"/>
    <cellStyle name="_LOAN REPORT  30-04-2008- Kabir_1" xfId="6165"/>
    <cellStyle name="_LOAN REPORT  -31-01-2008- Kabir" xfId="2450"/>
    <cellStyle name="_LOAN REPORT  -31-01-2008- Kabir_1" xfId="6116"/>
    <cellStyle name="_LOAN REPORT  31-03-2008- Kabir" xfId="6354"/>
    <cellStyle name="_LOAN REPORT  31-03-2008- Kabir_1" xfId="3093"/>
    <cellStyle name="_LOAN REPORT  31-05-2008- Kabir" xfId="6589"/>
    <cellStyle name="_LOAN REPORT  31-05-2008- Kabir_1" xfId="6657"/>
    <cellStyle name="_LOAN REPORT  31-05-2008- Kabir_2" xfId="3050"/>
    <cellStyle name="_LOAN REPORT  -31-12-2007- Kabir" xfId="7272"/>
    <cellStyle name="_LOAN REPORT  -31-12-2007- Kabir_1" xfId="2177"/>
    <cellStyle name="_Loan Report -Kabir" xfId="2662"/>
    <cellStyle name="_Loan Report -Kabir_1" xfId="6848"/>
    <cellStyle name="_Loan Report Oct-08-Kabir" xfId="6772"/>
    <cellStyle name="_Loan Report Oct-08-Kabir_1" xfId="7383"/>
    <cellStyle name="_Loan Report01-Mar-08" xfId="7621"/>
    <cellStyle name="_Loan Report01-Mar-08_1" xfId="6820"/>
    <cellStyle name="_loan report1" xfId="7642"/>
    <cellStyle name="_loan report1 kabir" xfId="6802"/>
    <cellStyle name="_loan report1 kabir_1" xfId="5982"/>
    <cellStyle name="_loan report1 kabir_2" xfId="6598"/>
    <cellStyle name="_loan report1_1" xfId="3081"/>
    <cellStyle name="_LOAN REPORT1031 -Kabir" xfId="3046"/>
    <cellStyle name="_LOAN REPORT1031 -Kabir_1" xfId="6527"/>
    <cellStyle name="_LOAN REPORT1130 -Kabir" xfId="2920"/>
    <cellStyle name="_LOAN REPORT1130 -Kabir_1" xfId="6590"/>
    <cellStyle name="_Loan Report-2009-01-31 Kabir" xfId="6865"/>
    <cellStyle name="_Loan Report-2009-01-31 Kabir_1" xfId="6744"/>
    <cellStyle name="_Loan Report-2009-03-31 Kabir" xfId="6327"/>
    <cellStyle name="_Loan Report-2009-03-31 Kabir_1" xfId="6372"/>
    <cellStyle name="_Loan Report-2009-04-30 Kabir" xfId="6812"/>
    <cellStyle name="_Loan Report-2009-04-30 Kabir_1" xfId="2390"/>
    <cellStyle name="_loan report-Apr-07 Kabir" xfId="2398"/>
    <cellStyle name="_loan report-Apr-07 Kabir_1" xfId="6466"/>
    <cellStyle name="_Loan Report-Aug07" xfId="6780"/>
    <cellStyle name="_Loan Report-Aug07_1" xfId="2754"/>
    <cellStyle name="_Loan Report-Jul07" xfId="2675"/>
    <cellStyle name="_Loan Report-Jul07_1" xfId="2674"/>
    <cellStyle name="_Loan Report-Sep-0709" xfId="6163"/>
    <cellStyle name="_Loan Report-Sep-0709_1" xfId="2917"/>
    <cellStyle name="_Lover" xfId="4918"/>
    <cellStyle name="_MBS관련(신용우)" xfId="3406"/>
    <cellStyle name="_MBS관련(신용우)_1" xfId="3405"/>
    <cellStyle name="_Needed Data for Stand alone OC final final-1" xfId="3404"/>
    <cellStyle name="_OC(kook)" xfId="3403"/>
    <cellStyle name="_OC_유가증권 차주별 정리_20070630" xfId="3402"/>
    <cellStyle name="_OC_유가증권 차주별 정리_20070630 (2)" xfId="3401"/>
    <cellStyle name="_OC조서_유가증권등" xfId="3400"/>
    <cellStyle name="_Offering Circular_대출채권_PBC_0612" xfId="3399"/>
    <cellStyle name="_Offering Circular_대출채권0706" xfId="3398"/>
    <cellStyle name="_Offering Circular_대출채권0706(exposure)" xfId="3397"/>
    <cellStyle name="_OLF-10-①②(업종별계정별 건전성)_0807" xfId="6020"/>
    <cellStyle name="_overdue loan report " xfId="6571"/>
    <cellStyle name="_overdue loan report _1" xfId="2541"/>
    <cellStyle name="_overdue loan report 28-02-2006" xfId="2266"/>
    <cellStyle name="_overdue loan report 28-02-2006_1" xfId="3091"/>
    <cellStyle name="_overdue loan report 30-04-2006" xfId="7492"/>
    <cellStyle name="_overdue loan report 30-04-2006_1" xfId="6994"/>
    <cellStyle name="_overdue loan report 30-06-2006" xfId="6389"/>
    <cellStyle name="_overdue loan report 30-06-2006_1" xfId="2904"/>
    <cellStyle name="_overdue loan report 30-09-2006" xfId="6990"/>
    <cellStyle name="_overdue loan report 30-09-2006_1" xfId="6916"/>
    <cellStyle name="_overdue loan report 31-01-2006" xfId="2178"/>
    <cellStyle name="_overdue loan report 31-01-2006_1" xfId="7625"/>
    <cellStyle name="_overdue loan report 31-03-2006" xfId="7172"/>
    <cellStyle name="_overdue loan report 31-03-2006_1" xfId="7640"/>
    <cellStyle name="_overdue loan report 31-05-2006" xfId="5966"/>
    <cellStyle name="_overdue loan report 31-05-2006_1" xfId="6989"/>
    <cellStyle name="_overdue loan report 31-07-2006" xfId="6465"/>
    <cellStyle name="_overdue loan report 31-07-2006_1" xfId="2731"/>
    <cellStyle name="_overdue loan report 31-08-2006" xfId="6576"/>
    <cellStyle name="_overdue loan report 31-08-2006_1" xfId="3014"/>
    <cellStyle name="_overdue loan report 31-10-2006" xfId="6203"/>
    <cellStyle name="_overdue loan report 31-10-2006_1" xfId="2704"/>
    <cellStyle name="_overdue loan report 31-11-2006" xfId="6694"/>
    <cellStyle name="_overdue loan report 31-11-2006_1" xfId="7443"/>
    <cellStyle name="_overdue loan report 31-12-2004" xfId="2630"/>
    <cellStyle name="_overdue loan report 31-12-2004_1" xfId="7104"/>
    <cellStyle name="_overdue loan report 31-12-2005" xfId="6695"/>
    <cellStyle name="_overdue loan report 31-12-2005_1" xfId="6478"/>
    <cellStyle name="_overdue loan report 31-12-2006" xfId="7015"/>
    <cellStyle name="_overdue loan report 31-12-2006_1" xfId="2889"/>
    <cellStyle name="_P110원화단기차입금요청_답변" xfId="3396"/>
    <cellStyle name="_P111~117" xfId="3395"/>
    <cellStyle name="_P136~139" xfId="3394"/>
    <cellStyle name="_P141~145" xfId="3393"/>
    <cellStyle name="_P16~17final" xfId="3392"/>
    <cellStyle name="_Research_Report용(2001년말).xls Chart 1" xfId="45"/>
    <cellStyle name="_Research_Report용(2001년말).xls Chart 1 2" xfId="5442"/>
    <cellStyle name="_Research_Report용(2001년말).xls Chart 1 3" xfId="4529"/>
    <cellStyle name="_Research_Report용(2001년말).xls Chart 10" xfId="46"/>
    <cellStyle name="_Research_Report용(2001년말).xls Chart 10 2" xfId="5443"/>
    <cellStyle name="_Research_Report용(2001년말).xls Chart 10 3" xfId="4528"/>
    <cellStyle name="_Research_Report용(2001년말).xls Chart 11" xfId="47"/>
    <cellStyle name="_Research_Report용(2001년말).xls Chart 11 2" xfId="5444"/>
    <cellStyle name="_Research_Report용(2001년말).xls Chart 11 3" xfId="4527"/>
    <cellStyle name="_Research_Report용(2001년말).xls Chart 12" xfId="48"/>
    <cellStyle name="_Research_Report용(2001년말).xls Chart 12 2" xfId="5445"/>
    <cellStyle name="_Research_Report용(2001년말).xls Chart 12 3" xfId="4526"/>
    <cellStyle name="_Research_Report용(2001년말).xls Chart 13" xfId="49"/>
    <cellStyle name="_Research_Report용(2001년말).xls Chart 13 2" xfId="5446"/>
    <cellStyle name="_Research_Report용(2001년말).xls Chart 13 3" xfId="4525"/>
    <cellStyle name="_Research_Report용(2001년말).xls Chart 14" xfId="50"/>
    <cellStyle name="_Research_Report용(2001년말).xls Chart 14 2" xfId="5447"/>
    <cellStyle name="_Research_Report용(2001년말).xls Chart 14 3" xfId="4524"/>
    <cellStyle name="_Research_Report용(2001년말).xls Chart 15" xfId="51"/>
    <cellStyle name="_Research_Report용(2001년말).xls Chart 15 2" xfId="5448"/>
    <cellStyle name="_Research_Report용(2001년말).xls Chart 15 3" xfId="4523"/>
    <cellStyle name="_Research_Report용(2001년말).xls Chart 16" xfId="52"/>
    <cellStyle name="_Research_Report용(2001년말).xls Chart 16 2" xfId="5449"/>
    <cellStyle name="_Research_Report용(2001년말).xls Chart 16 3" xfId="4522"/>
    <cellStyle name="_Research_Report용(2001년말).xls Chart 17" xfId="53"/>
    <cellStyle name="_Research_Report용(2001년말).xls Chart 17 2" xfId="5450"/>
    <cellStyle name="_Research_Report용(2001년말).xls Chart 17 3" xfId="4521"/>
    <cellStyle name="_Research_Report용(2001년말).xls Chart 18" xfId="54"/>
    <cellStyle name="_Research_Report용(2001년말).xls Chart 18 2" xfId="5451"/>
    <cellStyle name="_Research_Report용(2001년말).xls Chart 18 3" xfId="4520"/>
    <cellStyle name="_Research_Report용(2001년말).xls Chart 19" xfId="55"/>
    <cellStyle name="_Research_Report용(2001년말).xls Chart 19 2" xfId="5452"/>
    <cellStyle name="_Research_Report용(2001년말).xls Chart 19 3" xfId="4519"/>
    <cellStyle name="_Research_Report용(2001년말).xls Chart 2" xfId="56"/>
    <cellStyle name="_Research_Report용(2001년말).xls Chart 2 2" xfId="5453"/>
    <cellStyle name="_Research_Report용(2001년말).xls Chart 2 3" xfId="4518"/>
    <cellStyle name="_Research_Report용(2001년말).xls Chart 20" xfId="57"/>
    <cellStyle name="_Research_Report용(2001년말).xls Chart 20 2" xfId="5454"/>
    <cellStyle name="_Research_Report용(2001년말).xls Chart 20 3" xfId="4517"/>
    <cellStyle name="_Research_Report용(2001년말).xls Chart 21" xfId="58"/>
    <cellStyle name="_Research_Report용(2001년말).xls Chart 21 2" xfId="5455"/>
    <cellStyle name="_Research_Report용(2001년말).xls Chart 21 3" xfId="4516"/>
    <cellStyle name="_Research_Report용(2001년말).xls Chart 3" xfId="59"/>
    <cellStyle name="_Research_Report용(2001년말).xls Chart 3 2" xfId="5456"/>
    <cellStyle name="_Research_Report용(2001년말).xls Chart 3 3" xfId="4515"/>
    <cellStyle name="_Research_Report용(2001년말).xls Chart 4" xfId="60"/>
    <cellStyle name="_Research_Report용(2001년말).xls Chart 4 2" xfId="5457"/>
    <cellStyle name="_Research_Report용(2001년말).xls Chart 4 3" xfId="4514"/>
    <cellStyle name="_Research_Report용(2001년말).xls Chart 5" xfId="61"/>
    <cellStyle name="_Research_Report용(2001년말).xls Chart 5 2" xfId="5458"/>
    <cellStyle name="_Research_Report용(2001년말).xls Chart 5 3" xfId="4513"/>
    <cellStyle name="_Research_Report용(2001년말).xls Chart 6" xfId="62"/>
    <cellStyle name="_Research_Report용(2001년말).xls Chart 6 2" xfId="5459"/>
    <cellStyle name="_Research_Report용(2001년말).xls Chart 6 3" xfId="4512"/>
    <cellStyle name="_Research_Report용(2001년말).xls Chart 7" xfId="63"/>
    <cellStyle name="_Research_Report용(2001년말).xls Chart 7 2" xfId="5460"/>
    <cellStyle name="_Research_Report용(2001년말).xls Chart 7 3" xfId="4511"/>
    <cellStyle name="_Research_Report용(2001년말).xls Chart 8" xfId="64"/>
    <cellStyle name="_Research_Report용(2001년말).xls Chart 8 2" xfId="5461"/>
    <cellStyle name="_Research_Report용(2001년말).xls Chart 8 3" xfId="4510"/>
    <cellStyle name="_Research_Report용(2001년말).xls Chart 9" xfId="65"/>
    <cellStyle name="_Research_Report용(2001년말).xls Chart 9 2" xfId="5462"/>
    <cellStyle name="_Research_Report용(2001년말).xls Chart 9 3" xfId="4509"/>
    <cellStyle name="_Row1" xfId="66"/>
    <cellStyle name="_Row1 2" xfId="4919"/>
    <cellStyle name="_Row1_~0037540" xfId="4920"/>
    <cellStyle name="_Row1_~2807088" xfId="4921"/>
    <cellStyle name="_Row1_1Large_TP" xfId="4922"/>
    <cellStyle name="_Row1_23_10Presentation" xfId="4923"/>
    <cellStyle name="_Row1_32_CRN_BUp_FlatTP&amp;2nRound" xfId="4924"/>
    <cellStyle name="_Row1_AVG_HCut" xfId="4925"/>
    <cellStyle name="_Row1_BP_Form_data" xfId="4926"/>
    <cellStyle name="_Row1_crn제출_value" xfId="4927"/>
    <cellStyle name="_Row1_Equity_2003yrs plan_CEO4" xfId="4928"/>
    <cellStyle name="_Row1_Int_analysis" xfId="4929"/>
    <cellStyle name="_Row1_IS_HCut" xfId="4930"/>
    <cellStyle name="_Row1_ISBS" xfId="4931"/>
    <cellStyle name="_Row1_ISBS_plan" xfId="4932"/>
    <cellStyle name="_Row1_Loan_Classification" xfId="4933"/>
    <cellStyle name="_Row1_Plan(20021105근거)_Detail" xfId="4934"/>
    <cellStyle name="_Row1_Sep_BOD2002" xfId="4935"/>
    <cellStyle name="_Row1_Sep_BOD2002_backup" xfId="4936"/>
    <cellStyle name="_Row1_Y04Mth_ plan_S&amp;P" xfId="4937"/>
    <cellStyle name="_Row1_Z-1.3Q.BOD.2002-Draft(1)" xfId="4938"/>
    <cellStyle name="_Row2" xfId="4939"/>
    <cellStyle name="_Row2_~2807088" xfId="4940"/>
    <cellStyle name="_Row2_1Large_TP" xfId="4941"/>
    <cellStyle name="_Row2_32_CRN_BUp_FlatTP&amp;2nRound" xfId="4942"/>
    <cellStyle name="_Row2_BP_Form_data" xfId="4943"/>
    <cellStyle name="_Row2_crn제출_value" xfId="4944"/>
    <cellStyle name="_Row2_Equity_2003yrs plan_CEO4" xfId="4945"/>
    <cellStyle name="_Row2_Int_analysis" xfId="4946"/>
    <cellStyle name="_Row2_ISBS" xfId="4947"/>
    <cellStyle name="_Row2_ISBS_plan" xfId="4948"/>
    <cellStyle name="_Row2_Loan_Classification" xfId="4949"/>
    <cellStyle name="_Row2_Plan(20021105근거)_Detail" xfId="4950"/>
    <cellStyle name="_Row2_Sep_BOD2002" xfId="4951"/>
    <cellStyle name="_Row2_Sep_BOD2002_backup" xfId="4952"/>
    <cellStyle name="_Row2_Y04Mth_ plan_S&amp;P" xfId="4953"/>
    <cellStyle name="_Row2_Z-1.3Q.BOD.2002-Draft(1)" xfId="4954"/>
    <cellStyle name="_Row3" xfId="4955"/>
    <cellStyle name="_Row3_~2807088" xfId="4956"/>
    <cellStyle name="_Row3_1Large_TP" xfId="4957"/>
    <cellStyle name="_Row3_32_CRN_BUp_FlatTP&amp;2nRound" xfId="4958"/>
    <cellStyle name="_Row3_BP_Form_data" xfId="4959"/>
    <cellStyle name="_Row3_crn제출_value" xfId="4960"/>
    <cellStyle name="_Row3_Equity_2003yrs plan_CEO4" xfId="4961"/>
    <cellStyle name="_Row3_Int_analysis" xfId="4962"/>
    <cellStyle name="_Row3_ISBS" xfId="4963"/>
    <cellStyle name="_Row3_ISBS_plan" xfId="4964"/>
    <cellStyle name="_Row3_Loan_Classification" xfId="4965"/>
    <cellStyle name="_Row3_Plan(20021105근거)_Detail" xfId="4966"/>
    <cellStyle name="_Row3_Sep_BOD2002" xfId="4967"/>
    <cellStyle name="_Row3_Sep_BOD2002_backup" xfId="4968"/>
    <cellStyle name="_Row3_Y04Mth_ plan_S&amp;P" xfId="4969"/>
    <cellStyle name="_Row3_Z-1.3Q.BOD.2002-Draft(1)" xfId="4970"/>
    <cellStyle name="_Row4" xfId="4971"/>
    <cellStyle name="_Row4_~2807088" xfId="4972"/>
    <cellStyle name="_Row4_1Large_TP" xfId="4973"/>
    <cellStyle name="_Row4_32_CRN_BUp_FlatTP&amp;2nRound" xfId="4974"/>
    <cellStyle name="_Row4_BP_Form_data" xfId="4975"/>
    <cellStyle name="_Row4_crn제출_value" xfId="4976"/>
    <cellStyle name="_Row4_Equity_2003yrs plan_CEO4" xfId="4977"/>
    <cellStyle name="_Row4_Int_analysis" xfId="4978"/>
    <cellStyle name="_Row4_ISBS" xfId="4979"/>
    <cellStyle name="_Row4_ISBS_plan" xfId="4980"/>
    <cellStyle name="_Row4_Loan_Classification" xfId="4981"/>
    <cellStyle name="_Row4_Plan(20021105근거)_Detail" xfId="4982"/>
    <cellStyle name="_Row4_Sep_BOD2002" xfId="4983"/>
    <cellStyle name="_Row4_Sep_BOD2002_backup" xfId="4984"/>
    <cellStyle name="_Row4_Y04Mth_ plan_S&amp;P" xfId="4985"/>
    <cellStyle name="_Row4_Z-1.3Q.BOD.2002-Draft(1)" xfId="4986"/>
    <cellStyle name="_Row5" xfId="4987"/>
    <cellStyle name="_Row5_~2807088" xfId="4988"/>
    <cellStyle name="_Row5_1Large_TP" xfId="4989"/>
    <cellStyle name="_Row5_32_CRN_BUp_FlatTP&amp;2nRound" xfId="4990"/>
    <cellStyle name="_Row5_BP_Form_data" xfId="4991"/>
    <cellStyle name="_Row5_crn제출_value" xfId="4992"/>
    <cellStyle name="_Row5_Equity_2003yrs plan_CEO4" xfId="4993"/>
    <cellStyle name="_Row5_Int_analysis" xfId="4994"/>
    <cellStyle name="_Row5_ISBS" xfId="4995"/>
    <cellStyle name="_Row5_ISBS_plan" xfId="4996"/>
    <cellStyle name="_Row5_Loan_Classification" xfId="4997"/>
    <cellStyle name="_Row5_Plan(20021105근거)_Detail" xfId="4998"/>
    <cellStyle name="_Row5_Sep_BOD2002" xfId="4999"/>
    <cellStyle name="_Row5_Sep_BOD2002_backup" xfId="5000"/>
    <cellStyle name="_Row5_Y04Mth_ plan_S&amp;P" xfId="5001"/>
    <cellStyle name="_Row5_Z-1.3Q.BOD.2002-Draft(1)" xfId="5002"/>
    <cellStyle name="_Row6" xfId="5003"/>
    <cellStyle name="_Row6_~2807088" xfId="5004"/>
    <cellStyle name="_Row6_1Large_TP" xfId="5005"/>
    <cellStyle name="_Row6_32_CRN_BUp_FlatTP&amp;2nRound" xfId="5006"/>
    <cellStyle name="_Row6_BP_Form_data" xfId="5007"/>
    <cellStyle name="_Row6_crn제출_value" xfId="5008"/>
    <cellStyle name="_Row6_Equity_2003yrs plan_CEO4" xfId="5009"/>
    <cellStyle name="_Row6_Int_analysis" xfId="5010"/>
    <cellStyle name="_Row6_ISBS" xfId="5011"/>
    <cellStyle name="_Row6_ISBS_plan" xfId="5012"/>
    <cellStyle name="_Row6_Loan_Classification" xfId="5013"/>
    <cellStyle name="_Row6_Plan(20021105근거)_Detail" xfId="5014"/>
    <cellStyle name="_Row6_Sep_BOD2002" xfId="5015"/>
    <cellStyle name="_Row6_Sep_BOD2002_backup" xfId="5016"/>
    <cellStyle name="_Row6_Y04Mth_ plan_S&amp;P" xfId="5017"/>
    <cellStyle name="_Row6_Z-1.3Q.BOD.2002-Draft(1)" xfId="5018"/>
    <cellStyle name="_Row7" xfId="5019"/>
    <cellStyle name="_Row7_~2807088" xfId="5020"/>
    <cellStyle name="_Row7_1Large_TP" xfId="5021"/>
    <cellStyle name="_Row7_32_CRN_BUp_FlatTP&amp;2nRound" xfId="5022"/>
    <cellStyle name="_Row7_BP_Form_data" xfId="5023"/>
    <cellStyle name="_Row7_crn제출_value" xfId="5024"/>
    <cellStyle name="_Row7_Equity_2003yrs plan_CEO4" xfId="5025"/>
    <cellStyle name="_Row7_Int_analysis" xfId="5026"/>
    <cellStyle name="_Row7_ISBS" xfId="5027"/>
    <cellStyle name="_Row7_ISBS_plan" xfId="5028"/>
    <cellStyle name="_Row7_Loan_Classification" xfId="5029"/>
    <cellStyle name="_Row7_Plan(20021105근거)_Detail" xfId="5030"/>
    <cellStyle name="_Row7_Sep_BOD2002" xfId="5031"/>
    <cellStyle name="_Row7_Sep_BOD2002_backup" xfId="5032"/>
    <cellStyle name="_Row7_Y04Mth_ plan_S&amp;P" xfId="5033"/>
    <cellStyle name="_Row7_Z-1.3Q.BOD.2002-Draft(1)" xfId="5034"/>
    <cellStyle name="_SCM" xfId="5035"/>
    <cellStyle name="_Sheet1" xfId="3391"/>
    <cellStyle name="_TM" xfId="5036"/>
    <cellStyle name="_WBSWIS" xfId="5037"/>
    <cellStyle name="_WBSWIS 2" xfId="5544"/>
    <cellStyle name="_WBSWIS 3" xfId="5640"/>
    <cellStyle name="_WFH Cons 0506 광원comeback후" xfId="5040"/>
    <cellStyle name="_WFH Cons 0512 Master" xfId="5041"/>
    <cellStyle name="_WFH Cons 0803 ver4(우투, 감가상각반영후)" xfId="5042"/>
    <cellStyle name="_WFH 지분법(200806) v4" xfId="5038"/>
    <cellStyle name="_WFH 지분법(200812)_잠정" xfId="5039"/>
    <cellStyle name="_WFIS 2005~2006년 사업계획 수립 기초자료_v4_손익0" xfId="5043"/>
    <cellStyle name="_WFIS 관련 추가 요청자료" xfId="5044"/>
    <cellStyle name="_WFIS 연결 package 검토" xfId="5045"/>
    <cellStyle name="_WFIS연결정산표 검토" xfId="5046"/>
    <cellStyle name="_Y2K_FORM" xfId="5047"/>
    <cellStyle name="_감독원용재무제표0606" xfId="67"/>
    <cellStyle name="_감사인제출(V3)" xfId="3390"/>
    <cellStyle name="_개발비상각1" xfId="68"/>
    <cellStyle name="_개발비상각1 2" xfId="5463"/>
    <cellStyle name="_개발비상각1 3" xfId="4508"/>
    <cellStyle name="_개인수신요청_답변" xfId="3389"/>
    <cellStyle name="_결산200412_0124_v1_감사후_bs pl" xfId="69"/>
    <cellStyle name="_경남은행 연결 package 검토" xfId="4273"/>
    <cellStyle name="_경비집행내역 추정" xfId="3388"/>
    <cellStyle name="_경영관리3분기_박정호대리비용" xfId="70"/>
    <cellStyle name="_경영관리3분기_박정호대리비용 2" xfId="5464"/>
    <cellStyle name="_경영관리3분기_박정호대리비용 3" xfId="4507"/>
    <cellStyle name="_경영관리비용(0204김기배)" xfId="71"/>
    <cellStyle name="_경영관리비용(0204김기배) 2" xfId="5465"/>
    <cellStyle name="_경영관리비용(0204김기배) 3" xfId="4506"/>
    <cellStyle name="_경영관리비용(0304김기배최종)" xfId="72"/>
    <cellStyle name="_경영관리비용(0304김기배최종) 2" xfId="5466"/>
    <cellStyle name="_경영관리비용(0304김기배최종) 3" xfId="4505"/>
    <cellStyle name="_경영관리팀(2002.4_4분기)" xfId="73"/>
    <cellStyle name="_경영관리팀(2002.4_4분기) 2" xfId="5467"/>
    <cellStyle name="_경영관리팀(2002.4_4분기) 3" xfId="4504"/>
    <cellStyle name="_계정과목별대손상각" xfId="3387"/>
    <cellStyle name="_고강배IT부문 실적(0225)(1)" xfId="4272"/>
    <cellStyle name="_공시용재무제표(0709)_10.11_최초제시" xfId="4271"/>
    <cellStyle name="_공정가액 f-up 관련(08년3월)_지주사" xfId="4270"/>
    <cellStyle name="_공정가액 f-up 관련(08년6월)_지주사" xfId="4269"/>
    <cellStyle name="_공정가액 f-up 관련(08년9월)_지주사" xfId="4268"/>
    <cellStyle name="_공통자산(임정택)(1)" xfId="4267"/>
    <cellStyle name="_공통자산_200501(1)" xfId="4266"/>
    <cellStyle name="_공표BSIS200706(V1)" xfId="3386"/>
    <cellStyle name="_공표BSIS200706(V3)" xfId="3385"/>
    <cellStyle name="_광주은행 200511월_20051201" xfId="4558"/>
    <cellStyle name="_광주은행 mapping key" xfId="4561"/>
    <cellStyle name="_광주은행 연결 package 검토" xfId="4559"/>
    <cellStyle name="_광주은행 연결Package 검토" xfId="4560"/>
    <cellStyle name="_국외점포-연체현황(2006.12)" xfId="7298"/>
    <cellStyle name="_국외점포-연체현황(2006.12)_1" xfId="6944"/>
    <cellStyle name="_국외점포-연체현황0612" xfId="5930"/>
    <cellStyle name="_국외점포-연체현황0612_1" xfId="7161"/>
    <cellStyle name="_기업대출금 업종별 연체채권현황(양식)" xfId="2421"/>
    <cellStyle name="_기업대출금의연체여신현황_싱가폴0706" xfId="6703"/>
    <cellStyle name="_기업대출금의연체여신현황_싱가폴0706_1" xfId="2651"/>
    <cellStyle name="_내부거래다운(상계)Ver.2" xfId="4562"/>
    <cellStyle name="_년간제품수불(디직스)" xfId="4563"/>
    <cellStyle name="_노트북전체현황" xfId="4265"/>
    <cellStyle name="_단기금융팀_2006.12" xfId="3384"/>
    <cellStyle name="_대손충당금_요약" xfId="3383"/>
    <cellStyle name="_대손충당금_요약_최종" xfId="3382"/>
    <cellStyle name="_대차대조표(공고용)_20070630_(최종2)" xfId="74"/>
    <cellStyle name="_대차대조표(공고용)_20070630_(최종2) 2" xfId="75"/>
    <cellStyle name="_대차대조표(공고용)_20070630_(최종2) 2 2" xfId="76"/>
    <cellStyle name="_대차대조표(공고용)_20070630_(최종2) 2 2 2" xfId="77"/>
    <cellStyle name="_대차대조표(공고용)_20070630_(최종2) 2 2 3" xfId="78"/>
    <cellStyle name="_대차대조표(공고용)_20070630_(최종2) 2 3" xfId="79"/>
    <cellStyle name="_대차대조표(공고용)_20070630_(최종2) 2 4" xfId="80"/>
    <cellStyle name="_대차대조표(공고용)_20070630_(최종2) 3" xfId="81"/>
    <cellStyle name="_대차대조표(공고용)_20070630_(최종2) 3 2" xfId="82"/>
    <cellStyle name="_대차대조표(공고용)_20070630_(최종2) 3 3" xfId="83"/>
    <cellStyle name="_대차대조표(공고용)_20070630_(최종2) 4" xfId="84"/>
    <cellStyle name="_대차대조표(공고용)_20070630_(최종2) 4 2" xfId="85"/>
    <cellStyle name="_대차대조표(공고용)_20070630_(최종2) 4 3" xfId="86"/>
    <cellStyle name="_대차대조표(공고용)_20070630_(최종2) 5" xfId="87"/>
    <cellStyle name="_대차대조표(공고용)_20070630_(최종2) 6" xfId="88"/>
    <cellStyle name="_대차대조표(공고용)_20070630_(최종2) 7" xfId="89"/>
    <cellStyle name="_듀어코리아-박봉전-2005.12.31" xfId="4264"/>
    <cellStyle name="_마감(수출)_08년1분기" xfId="4263"/>
    <cellStyle name="_매출채권" xfId="4262"/>
    <cellStyle name="_미실현거래(08)" xfId="4261"/>
    <cellStyle name="_방카슈량스리스자산공통배분(1)" xfId="4260"/>
    <cellStyle name="_방카조정표(1)" xfId="4259"/>
    <cellStyle name="_별첨(계획서및실적서양식)" xfId="4258"/>
    <cellStyle name="_별첨(계획서및실적서양식)_1" xfId="4257"/>
    <cellStyle name="_별첨(계획서및실적서양식)_1_FV평가_금호종금(20070630)" xfId="4251"/>
    <cellStyle name="_별첨(계획서및실적서양식)_1_FV평가_금호종금(20070630)_대출" xfId="4564"/>
    <cellStyle name="_별첨(계획서및실적서양식)_1_단기매매" xfId="4256"/>
    <cellStyle name="_별첨(계획서및실적서양식)_1_매도가능" xfId="4255"/>
    <cellStyle name="_별첨(계획서및실적서양식)_1_한미캐피탈_공정가액재무제표(10.17)_영업권 계산_수심" xfId="4254"/>
    <cellStyle name="_별첨(계획서및실적서양식)_1_한미캐피탈_공정가액재무제표(1012)_정승호" xfId="4253"/>
    <cellStyle name="_별첨(계획서및실적서양식)_1_한미캐피탈_공정가액재무제표(법인세반영_회사제시)" xfId="4252"/>
    <cellStyle name="_본계정대체_2005-01-000_etc(수정)" xfId="4565"/>
    <cellStyle name="_본계정대체_2005-01-097_솔루션앤서비스" xfId="4566"/>
    <cellStyle name="_본계정대체_2005-01-100_기웅" xfId="4567"/>
    <cellStyle name="_부과장자료(경남 11월)" xfId="4568"/>
    <cellStyle name="_부의영업권 f-up 관련(08년3월)_지주사" xfId="4569"/>
    <cellStyle name="_부의영업권 f-up 관련(08년6월)_지주사" xfId="4570"/>
    <cellStyle name="_부의영업권 f-up 관련(08년9월)_지주사" xfId="4571"/>
    <cellStyle name="_부의영업권 f-up 관련(08년9월)_지주사(Ver.3)" xfId="4572"/>
    <cellStyle name="_삼성노트북SP20(WFIS1100대중)6대07.28" xfId="4574"/>
    <cellStyle name="_삼성노트북SP20(우리지주1100대중)6대07.28" xfId="4573"/>
    <cellStyle name="_상품수불부(디직스)" xfId="4575"/>
    <cellStyle name="_센터설비 감가상각비_공조시설" xfId="4576"/>
    <cellStyle name="_소코드1" xfId="90"/>
    <cellStyle name="_소코드1 2" xfId="5468"/>
    <cellStyle name="_소코드1 3" xfId="4503"/>
    <cellStyle name="_수정사항(8월26일)" xfId="91"/>
    <cellStyle name="_수정사항(8월26일) 2" xfId="5469"/>
    <cellStyle name="_수정사항(8월26일) 3" xfId="4502"/>
    <cellStyle name="_수정재무제표(은행신탁)" xfId="4577"/>
    <cellStyle name="_순계손익" xfId="3381"/>
    <cellStyle name="_신청점별" xfId="3380"/>
    <cellStyle name="_실적" xfId="4578"/>
    <cellStyle name="_심수나회계사" xfId="4579"/>
    <cellStyle name="_양식" xfId="4580"/>
    <cellStyle name="_양식_1" xfId="4581"/>
    <cellStyle name="_양식_2" xfId="4582"/>
    <cellStyle name="_양식_FV평가_금호종금(20070630)" xfId="4588"/>
    <cellStyle name="_양식_FV평가_금호종금(20070630)_대출" xfId="4589"/>
    <cellStyle name="_양식_단기매매" xfId="4583"/>
    <cellStyle name="_양식_매도가능" xfId="4584"/>
    <cellStyle name="_양식_한미캐피탈_공정가액재무제표(10.17)_영업권 계산_수심" xfId="4585"/>
    <cellStyle name="_양식_한미캐피탈_공정가액재무제표(1012)_정승호" xfId="4586"/>
    <cellStyle name="_양식_한미캐피탈_공정가액재무제표(법인세반영_회사제시)" xfId="4587"/>
    <cellStyle name="_업무보고서(2003.6월)미수금예수금조정" xfId="92"/>
    <cellStyle name="_업무보고서(2003.6월)미수금예수금조정 2" xfId="5470"/>
    <cellStyle name="_업무보고서(2003.6월)미수금예수금조정 3" xfId="4501"/>
    <cellStyle name="_업무보고서-B2424(개정양식)-해외점포용" xfId="2224"/>
    <cellStyle name="_업무보고서-B2424(개정양식)-해외점포용(1)" xfId="6455"/>
    <cellStyle name="_업종별 업무보고서 (신양식)" xfId="6098"/>
    <cellStyle name="_연체관련보고서 작성요령(해외지점)(1)" xfId="2689"/>
    <cellStyle name="_영업외손익 LS" xfId="93"/>
    <cellStyle name="_영업외손익 LS 2" xfId="5471"/>
    <cellStyle name="_영업외손익 LS 3" xfId="4500"/>
    <cellStyle name="_오호석부장1014" xfId="94"/>
    <cellStyle name="_오호석부장1014 2" xfId="5472"/>
    <cellStyle name="_오호석부장1014 3" xfId="4499"/>
    <cellStyle name="_오호석차장0625" xfId="95"/>
    <cellStyle name="_오호석차장0625 2" xfId="5473"/>
    <cellStyle name="_오호석차장0625 3" xfId="4498"/>
    <cellStyle name="_오호석차장0723" xfId="96"/>
    <cellStyle name="_오호석차장0723 2" xfId="5474"/>
    <cellStyle name="_오호석차장0723 3" xfId="4497"/>
    <cellStyle name="_우리 F&amp;I 연결Package 검토" xfId="4590"/>
    <cellStyle name="_우리FIS정산표(0609)_1023" xfId="4597"/>
    <cellStyle name="_우리IT2004_3Q_F123_still working" xfId="4598"/>
    <cellStyle name="_우리SPC3차 연결정산표검토" xfId="4599"/>
    <cellStyle name="_우리아비바공정가액평가(0809)" xfId="4591"/>
    <cellStyle name="_우리은행 사례(금융비용 등)" xfId="4592"/>
    <cellStyle name="_우리자산운용연결정산표검토" xfId="4593"/>
    <cellStyle name="_우리파이낸셜 공정가액_0803" xfId="4594"/>
    <cellStyle name="_우리파이낸셜 공정가액_0806Ver.3" xfId="4595"/>
    <cellStyle name="_우리파이낸셜공정가액평가_0809(Ver.2)" xfId="4596"/>
    <cellStyle name="_원화저축성예금만기구조(1)" xfId="3379"/>
    <cellStyle name="_유가증권 순위" xfId="3378"/>
    <cellStyle name="_유가증권BS LEAD" xfId="3377"/>
    <cellStyle name="_유가증권재분류(200606)" xfId="4600"/>
    <cellStyle name="_유첨3(서식)" xfId="4601"/>
    <cellStyle name="_유첨3(서식)_1" xfId="4602"/>
    <cellStyle name="_유첨3(서식)_FV평가_금호종금(20070630)" xfId="4608"/>
    <cellStyle name="_유첨3(서식)_FV평가_금호종금(20070630)_대출" xfId="4609"/>
    <cellStyle name="_유첨3(서식)_단기매매" xfId="4603"/>
    <cellStyle name="_유첨3(서식)_매도가능" xfId="4604"/>
    <cellStyle name="_유첨3(서식)_한미캐피탈_공정가액재무제표(10.17)_영업권 계산_수심" xfId="4605"/>
    <cellStyle name="_유첨3(서식)_한미캐피탈_공정가액재무제표(1012)_정승호" xfId="4606"/>
    <cellStyle name="_유첨3(서식)_한미캐피탈_공정가액재무제표(법인세반영_회사제시)" xfId="4607"/>
    <cellStyle name="_이사회의사록의검토" xfId="4610"/>
    <cellStyle name="_이연법인세_2005" xfId="4611"/>
    <cellStyle name="_이연법인세_2005 2" xfId="5540"/>
    <cellStyle name="_이연법인세_2005 3" xfId="5636"/>
    <cellStyle name="_이용욱(05.20) 2004편성2-4분기(수정최종)" xfId="3376"/>
    <cellStyle name="_이자비용정산_200501(1)" xfId="4613"/>
    <cellStyle name="_이재민과장0206_무형자산상각" xfId="97"/>
    <cellStyle name="_이재민과장0206_무형자산상각 2" xfId="5475"/>
    <cellStyle name="_이재민과장0206_무형자산상각 3" xfId="4496"/>
    <cellStyle name="_이진우대리(0540725)" xfId="98"/>
    <cellStyle name="_이진우대리(0540725) 2" xfId="5476"/>
    <cellStyle name="_이진우대리(0540725) 3" xfId="4495"/>
    <cellStyle name="_이진우氏0204(2)" xfId="99"/>
    <cellStyle name="_이진우氏0204(2) 2" xfId="5477"/>
    <cellStyle name="_이진우氏0204(2) 3" xfId="4494"/>
    <cellStyle name="_이진우氏0727" xfId="100"/>
    <cellStyle name="_이진우氏0727 2" xfId="5478"/>
    <cellStyle name="_이진우氏0727 3" xfId="4493"/>
    <cellStyle name="_인수자산_감가상각누계액명세(2005년10월)" xfId="4614"/>
    <cellStyle name="_인수자산_감가상각누계액명세(2005년6월)" xfId="4615"/>
    <cellStyle name="_인수자산_감가상각누계액명세(2005년7월)" xfId="4616"/>
    <cellStyle name="_인수자산_감가상각누계액명세(2005년8월)" xfId="4617"/>
    <cellStyle name="_인수자산_감가상각누계액명세(2005년9월)" xfId="4618"/>
    <cellStyle name="_재무실적 정기보고서4월 (개정안-전행부문)" xfId="4619"/>
    <cellStyle name="_재무실적6월" xfId="3375"/>
    <cellStyle name="_재무제표 draft_법인세조정후" xfId="4620"/>
    <cellStyle name="_재무제표_1Q" xfId="4621"/>
    <cellStyle name="_재무제표공시용200703" xfId="3374"/>
    <cellStyle name="_재벌 Exposure가공" xfId="3373"/>
    <cellStyle name="_전산기기유지보수료7월" xfId="4622"/>
    <cellStyle name="_정보제공(정보제공지수)" xfId="4623"/>
    <cellStyle name="_제여신현황보고서_싱가폴0806" xfId="6450"/>
    <cellStyle name="_제여신현황보고서_싱가폴0901" xfId="5934"/>
    <cellStyle name="_종금PBC_Offering Circular_대출채권_0612" xfId="3372"/>
    <cellStyle name="_주석_손상차손환입" xfId="3371"/>
    <cellStyle name="_지분법3사" xfId="4624"/>
    <cellStyle name="_지분법분석3Q" xfId="4625"/>
    <cellStyle name="_지분법양식" xfId="4626"/>
    <cellStyle name="_지분법적용투자주식" xfId="4627"/>
    <cellStyle name="_지분법최종" xfId="4628"/>
    <cellStyle name="_지점(외화) " xfId="3370"/>
    <cellStyle name="_지정과제2차심의list" xfId="4647"/>
    <cellStyle name="_지정과제2차심의list_1" xfId="4648"/>
    <cellStyle name="_지정과제2차심의list_2" xfId="4649"/>
    <cellStyle name="_지정과제2차심의list_2_FV평가_금호종금(20070630)" xfId="4655"/>
    <cellStyle name="_지정과제2차심의list_2_FV평가_금호종금(20070630)_대출" xfId="4656"/>
    <cellStyle name="_지정과제2차심의list_2_단기매매" xfId="4650"/>
    <cellStyle name="_지정과제2차심의list_2_매도가능" xfId="4651"/>
    <cellStyle name="_지정과제2차심의list_2_한미캐피탈_공정가액재무제표(10.17)_영업권 계산_수심" xfId="4652"/>
    <cellStyle name="_지정과제2차심의list_2_한미캐피탈_공정가액재무제표(1012)_정승호" xfId="4653"/>
    <cellStyle name="_지정과제2차심의list_2_한미캐피탈_공정가액재무제표(법인세반영_회사제시)" xfId="4654"/>
    <cellStyle name="_지정과제2차심의결과" xfId="4629"/>
    <cellStyle name="_지정과제2차심의결과(금액조정후최종)" xfId="4630"/>
    <cellStyle name="_지정과제2차심의결과(금액조정후최종)_1" xfId="4631"/>
    <cellStyle name="_지정과제2차심의결과(금액조정후최종)_FV평가_금호종금(20070630)" xfId="4637"/>
    <cellStyle name="_지정과제2차심의결과(금액조정후최종)_FV평가_금호종금(20070630)_대출" xfId="4638"/>
    <cellStyle name="_지정과제2차심의결과(금액조정후최종)_단기매매" xfId="4632"/>
    <cellStyle name="_지정과제2차심의결과(금액조정후최종)_매도가능" xfId="4633"/>
    <cellStyle name="_지정과제2차심의결과(금액조정후최종)_한미캐피탈_공정가액재무제표(10.17)_영업권 계산_수심" xfId="4634"/>
    <cellStyle name="_지정과제2차심의결과(금액조정후최종)_한미캐피탈_공정가액재무제표(1012)_정승호" xfId="4635"/>
    <cellStyle name="_지정과제2차심의결과(금액조정후최종)_한미캐피탈_공정가액재무제표(법인세반영_회사제시)" xfId="4636"/>
    <cellStyle name="_지정과제2차심의결과_1" xfId="4639"/>
    <cellStyle name="_지정과제2차심의결과_FV평가_금호종금(20070630)" xfId="4645"/>
    <cellStyle name="_지정과제2차심의결과_FV평가_금호종금(20070630)_대출" xfId="4646"/>
    <cellStyle name="_지정과제2차심의결과_단기매매" xfId="4640"/>
    <cellStyle name="_지정과제2차심의결과_매도가능" xfId="4641"/>
    <cellStyle name="_지정과제2차심의결과_한미캐피탈_공정가액재무제표(10.17)_영업권 계산_수심" xfId="4642"/>
    <cellStyle name="_지정과제2차심의결과_한미캐피탈_공정가액재무제표(1012)_정승호" xfId="4643"/>
    <cellStyle name="_지정과제2차심의결과_한미캐피탈_공정가액재무제표(법인세반영_회사제시)" xfId="4644"/>
    <cellStyle name="_집중관리(981231)" xfId="4657"/>
    <cellStyle name="_집중관리(981231)_1" xfId="4658"/>
    <cellStyle name="_집중관리(981231)_1_FV평가_금호종금(20070630)" xfId="4664"/>
    <cellStyle name="_집중관리(981231)_1_FV평가_금호종금(20070630)_대출" xfId="4665"/>
    <cellStyle name="_집중관리(981231)_1_단기매매" xfId="4659"/>
    <cellStyle name="_집중관리(981231)_1_매도가능" xfId="4660"/>
    <cellStyle name="_집중관리(981231)_1_한미캐피탈_공정가액재무제표(10.17)_영업권 계산_수심" xfId="4661"/>
    <cellStyle name="_집중관리(981231)_1_한미캐피탈_공정가액재무제표(1012)_정승호" xfId="4662"/>
    <cellStyle name="_집중관리(981231)_1_한미캐피탈_공정가액재무제표(법인세반영_회사제시)" xfId="4663"/>
    <cellStyle name="_집중관리(지정과제및 양식)" xfId="4666"/>
    <cellStyle name="_집중관리(지정과제및 양식)_1" xfId="4667"/>
    <cellStyle name="_집중관리(지정과제및 양식)_FV평가_금호종금(20070630)" xfId="4673"/>
    <cellStyle name="_집중관리(지정과제및 양식)_FV평가_금호종금(20070630)_대출" xfId="4674"/>
    <cellStyle name="_집중관리(지정과제및 양식)_단기매매" xfId="4668"/>
    <cellStyle name="_집중관리(지정과제및 양식)_매도가능" xfId="4669"/>
    <cellStyle name="_집중관리(지정과제및 양식)_한미캐피탈_공정가액재무제표(10.17)_영업권 계산_수심" xfId="4670"/>
    <cellStyle name="_집중관리(지정과제및 양식)_한미캐피탈_공정가액재무제표(1012)_정승호" xfId="4671"/>
    <cellStyle name="_집중관리(지정과제및 양식)_한미캐피탈_공정가액재무제표(법인세반영_회사제시)" xfId="4672"/>
    <cellStyle name="_차주규모별대손상각현황(안진회계법인)" xfId="3369"/>
    <cellStyle name="_최병주(3월-IT인력)" xfId="4675"/>
    <cellStyle name="_최병주(sla-감가상각비공통배분)" xfId="4676"/>
    <cellStyle name="_충당금결산0706(최종)" xfId="101"/>
    <cellStyle name="_충당금결산0706(최종) 2" xfId="102"/>
    <cellStyle name="_충당금결산0706(최종) 2 2" xfId="103"/>
    <cellStyle name="_충당금결산0706(최종) 2 2 2" xfId="104"/>
    <cellStyle name="_충당금결산0706(최종) 2 2 3" xfId="105"/>
    <cellStyle name="_충당금결산0706(최종) 2 3" xfId="106"/>
    <cellStyle name="_충당금결산0706(최종) 2 4" xfId="107"/>
    <cellStyle name="_충당금결산0706(최종) 3" xfId="108"/>
    <cellStyle name="_충당금결산0706(최종) 3 2" xfId="109"/>
    <cellStyle name="_충당금결산0706(최종) 3 3" xfId="110"/>
    <cellStyle name="_충당금결산0706(최종) 4" xfId="111"/>
    <cellStyle name="_충당금결산0706(최종) 4 2" xfId="112"/>
    <cellStyle name="_충당금결산0706(최종) 4 3" xfId="113"/>
    <cellStyle name="_충당금결산0706(최종) 5" xfId="114"/>
    <cellStyle name="_충당금결산0706(최종) 6" xfId="115"/>
    <cellStyle name="_충당금결산0706(최종) 7" xfId="116"/>
    <cellStyle name="_취득시 자본조정실현총괄(0803)" xfId="4677"/>
    <cellStyle name="_취득시 자본조정실현총괄(0806)" xfId="4678"/>
    <cellStyle name="_취득시자본조정실현총괄(0812)" xfId="4679"/>
    <cellStyle name="_투자" xfId="4680"/>
    <cellStyle name="_투자금융손익 및 ABS영업(1)_returned" xfId="3368"/>
    <cellStyle name="_투자자본_LG런던(2004.12)" xfId="4681"/>
    <cellStyle name="_투자자본_LG선물(2004.12)" xfId="4682"/>
    <cellStyle name="_투자자본_LG투신(2004.12)" xfId="4683"/>
    <cellStyle name="_투자자본_LG홍콩(2004.12)" xfId="4684"/>
    <cellStyle name="_파생TradingVolume_061231" xfId="3367"/>
    <cellStyle name="_파생상품 Trading Volume현황_070630_returned" xfId="3366"/>
    <cellStyle name="_파생조정_총괄_0809" xfId="4685"/>
    <cellStyle name="_판관,제조경비" xfId="117"/>
    <cellStyle name="_판관,제조경비 2" xfId="5479"/>
    <cellStyle name="_판관,제조경비 3" xfId="4492"/>
    <cellStyle name="_판관비 LS" xfId="118"/>
    <cellStyle name="_판관비 LS 2" xfId="5480"/>
    <cellStyle name="_판관비 LS 3" xfId="4491"/>
    <cellStyle name="_회계팀 이정석회계사님(06년12월 예수금자료)" xfId="3365"/>
    <cellStyle name="£ BP" xfId="5049"/>
    <cellStyle name="¤@?e_laroux" xfId="5050"/>
    <cellStyle name="¤d¤A|i[0]_laroux" xfId="5051"/>
    <cellStyle name="¤d¤A|i_laroux" xfId="5052"/>
    <cellStyle name="¥ JY" xfId="5053"/>
    <cellStyle name="△서식" xfId="5048"/>
    <cellStyle name="᠀ŀ" xfId="5352"/>
    <cellStyle name="᠀ŀ 2" xfId="5558"/>
    <cellStyle name="᠀ŀ 3" xfId="5654"/>
    <cellStyle name="᠀ŀŀ䅀᠀ŀŀ䅀᠀ŀ" xfId="5354"/>
    <cellStyle name="᠀ŀŀ䅀᠀ŀŀ䅀᠀ŀ 2" xfId="5559"/>
    <cellStyle name="᠀ŀŀ䅀᠀ŀŀ䅀᠀ŀ 3" xfId="5655"/>
    <cellStyle name="᠀ŀŀ䅀᠀ŀŀ䅀᠀ŀŀ䅀᠀ŀŀ䅀᠀ŀŀ䅀᠀ŀŀ䅀᠀ŀŀ䅀᠀ŀŀ䅀᠀ŀŀ䅀᠀ŀ" xfId="5355"/>
    <cellStyle name="᠀ŀŀ䅀᠀ŀŀ䅀᠀ŀŀ䅀᠀ŀŀ䅀᠀ŀŀ䅀᠀ŀŀ䅀᠀ŀŀ䅀᠀ŀŀ䅀᠀ŀŀ䅀᠀ŀ 2" xfId="5560"/>
    <cellStyle name="᠀ŀŀ䅀᠀ŀŀ䅀᠀ŀŀ䅀᠀ŀŀ䅀᠀ŀŀ䅀᠀ŀŀ䅀᠀ŀŀ䅀᠀ŀŀ䅀᠀ŀŀ䅀᠀ŀ 3" xfId="5656"/>
    <cellStyle name="æøè [0.00" xfId="119"/>
    <cellStyle name="æøè_produ" xfId="120"/>
    <cellStyle name="êý [0.00]_pr" xfId="121"/>
    <cellStyle name="êý_product d" xfId="122"/>
    <cellStyle name="w_bookship" xfId="123"/>
    <cellStyle name="0" xfId="124"/>
    <cellStyle name="0,0_x000d__x000a_NA_x000d__x000a_" xfId="5054"/>
    <cellStyle name="0.0" xfId="5055"/>
    <cellStyle name="0.0 2" xfId="14072"/>
    <cellStyle name="0.00" xfId="5056"/>
    <cellStyle name="0.00 2" xfId="14073"/>
    <cellStyle name="1" xfId="5057"/>
    <cellStyle name="¹?ºð?²" xfId="125"/>
    <cellStyle name="12" xfId="5058"/>
    <cellStyle name="120" xfId="5059"/>
    <cellStyle name="16" xfId="5060"/>
    <cellStyle name="¹éºðà²" xfId="126"/>
    <cellStyle name="¹eºÐA²_AIAIC°AuCoE² " xfId="127"/>
    <cellStyle name="¹éºðà²_b2432상업용부동산대출현황" xfId="128"/>
    <cellStyle name="20% - Accent1" xfId="5061"/>
    <cellStyle name="20% - Accent1 2" xfId="7336"/>
    <cellStyle name="20% - Accent2" xfId="5062"/>
    <cellStyle name="20% - Accent2 2" xfId="2508"/>
    <cellStyle name="20% - Accent3" xfId="5063"/>
    <cellStyle name="20% - Accent3 2" xfId="6852"/>
    <cellStyle name="20% - Accent4" xfId="5064"/>
    <cellStyle name="20% - Accent4 2" xfId="2652"/>
    <cellStyle name="20% - Accent5" xfId="5065"/>
    <cellStyle name="20% - Accent5 2" xfId="2319"/>
    <cellStyle name="20% - Accent6" xfId="5066"/>
    <cellStyle name="20% - Accent6 2" xfId="2214"/>
    <cellStyle name="20% - 강조색1" xfId="2123" builtinId="30" customBuiltin="1"/>
    <cellStyle name="20% - 강조색1 10" xfId="129"/>
    <cellStyle name="20% - 강조색1 11" xfId="130"/>
    <cellStyle name="20% - 강조색1 12" xfId="131"/>
    <cellStyle name="20% - 강조색1 13" xfId="132"/>
    <cellStyle name="20% - 강조색1 14" xfId="133"/>
    <cellStyle name="20% - 강조색1 15" xfId="134"/>
    <cellStyle name="20% - 강조색1 16" xfId="135"/>
    <cellStyle name="20% - 강조색1 17" xfId="136"/>
    <cellStyle name="20% - 강조색1 18" xfId="137"/>
    <cellStyle name="20% - 강조색1 19" xfId="138"/>
    <cellStyle name="20% - 강조색1 2" xfId="139"/>
    <cellStyle name="20% - 강조색1 2 2" xfId="3364"/>
    <cellStyle name="20% - 강조색1 2 2 2" xfId="2755"/>
    <cellStyle name="20% - 강조색1 2 3" xfId="2304"/>
    <cellStyle name="20% - 강조색1 20" xfId="140"/>
    <cellStyle name="20% - 강조색1 21" xfId="141"/>
    <cellStyle name="20% - 강조색1 22" xfId="142"/>
    <cellStyle name="20% - 강조색1 23" xfId="143"/>
    <cellStyle name="20% - 강조색1 24" xfId="144"/>
    <cellStyle name="20% - 강조색1 25" xfId="145"/>
    <cellStyle name="20% - 강조색1 26" xfId="146"/>
    <cellStyle name="20% - 강조색1 27" xfId="147"/>
    <cellStyle name="20% - 강조색1 28" xfId="148"/>
    <cellStyle name="20% - 강조색1 29" xfId="149"/>
    <cellStyle name="20% - 강조색1 3" xfId="150"/>
    <cellStyle name="20% - 강조색1 3 2" xfId="2553"/>
    <cellStyle name="20% - 강조색1 3 3" xfId="6441"/>
    <cellStyle name="20% - 강조색1 30" xfId="151"/>
    <cellStyle name="20% - 강조색1 31" xfId="152"/>
    <cellStyle name="20% - 강조색1 32" xfId="5670"/>
    <cellStyle name="20% - 강조색1 32 2" xfId="5803"/>
    <cellStyle name="20% - 강조색1 32 2 2" xfId="15090"/>
    <cellStyle name="20% - 강조색1 32 2 3" xfId="16418"/>
    <cellStyle name="20% - 강조색1 32 3" xfId="5893"/>
    <cellStyle name="20% - 강조색1 32 3 2" xfId="15140"/>
    <cellStyle name="20% - 강조색1 32 3 3" xfId="16481"/>
    <cellStyle name="20% - 강조색1 32 4" xfId="5999"/>
    <cellStyle name="20% - 강조색1 32 5" xfId="15018"/>
    <cellStyle name="20% - 강조색1 32 6" xfId="16350"/>
    <cellStyle name="20% - 강조색1 33" xfId="5749"/>
    <cellStyle name="20% - 강조색1 33 2" xfId="13992"/>
    <cellStyle name="20% - 강조색1 33 2 2" xfId="17342"/>
    <cellStyle name="20% - 강조색1 33 3" xfId="15044"/>
    <cellStyle name="20% - 강조색1 33 4" xfId="16379"/>
    <cellStyle name="20% - 강조색1 33 5" xfId="17148"/>
    <cellStyle name="20% - 강조색1 34" xfId="5861"/>
    <cellStyle name="20% - 강조색1 34 2" xfId="13935"/>
    <cellStyle name="20% - 강조색1 34 2 2" xfId="17285"/>
    <cellStyle name="20% - 강조색1 34 3" xfId="15120"/>
    <cellStyle name="20% - 강조색1 34 4" xfId="16455"/>
    <cellStyle name="20% - 강조색1 34 5" xfId="17168"/>
    <cellStyle name="20% - 강조색1 35" xfId="13857"/>
    <cellStyle name="20% - 강조색1 35 2" xfId="17206"/>
    <cellStyle name="20% - 강조색1 36" xfId="14605"/>
    <cellStyle name="20% - 강조색1 37" xfId="15978"/>
    <cellStyle name="20% - 강조색1 38" xfId="17032"/>
    <cellStyle name="20% - 강조색1 4" xfId="153"/>
    <cellStyle name="20% - 강조색1 5" xfId="154"/>
    <cellStyle name="20% - 강조색1 6" xfId="155"/>
    <cellStyle name="20% - 강조색1 7" xfId="156"/>
    <cellStyle name="20% - 강조색1 8" xfId="157"/>
    <cellStyle name="20% - 강조색1 9" xfId="158"/>
    <cellStyle name="20% - 강조색2" xfId="2127" builtinId="34" customBuiltin="1"/>
    <cellStyle name="20% - 강조색2 10" xfId="159"/>
    <cellStyle name="20% - 강조색2 11" xfId="160"/>
    <cellStyle name="20% - 강조색2 12" xfId="161"/>
    <cellStyle name="20% - 강조색2 13" xfId="162"/>
    <cellStyle name="20% - 강조색2 14" xfId="163"/>
    <cellStyle name="20% - 강조색2 15" xfId="164"/>
    <cellStyle name="20% - 강조색2 16" xfId="165"/>
    <cellStyle name="20% - 강조색2 17" xfId="166"/>
    <cellStyle name="20% - 강조색2 18" xfId="167"/>
    <cellStyle name="20% - 강조색2 19" xfId="168"/>
    <cellStyle name="20% - 강조색2 2" xfId="169"/>
    <cellStyle name="20% - 강조색2 2 2" xfId="3363"/>
    <cellStyle name="20% - 강조색2 2 2 2" xfId="6625"/>
    <cellStyle name="20% - 강조색2 2 3" xfId="6922"/>
    <cellStyle name="20% - 강조색2 20" xfId="170"/>
    <cellStyle name="20% - 강조색2 21" xfId="171"/>
    <cellStyle name="20% - 강조색2 22" xfId="172"/>
    <cellStyle name="20% - 강조색2 23" xfId="173"/>
    <cellStyle name="20% - 강조색2 24" xfId="174"/>
    <cellStyle name="20% - 강조색2 25" xfId="175"/>
    <cellStyle name="20% - 강조색2 26" xfId="176"/>
    <cellStyle name="20% - 강조색2 27" xfId="177"/>
    <cellStyle name="20% - 강조색2 28" xfId="178"/>
    <cellStyle name="20% - 강조색2 29" xfId="179"/>
    <cellStyle name="20% - 강조색2 3" xfId="180"/>
    <cellStyle name="20% - 강조색2 3 2" xfId="7271"/>
    <cellStyle name="20% - 강조색2 3 3" xfId="6157"/>
    <cellStyle name="20% - 강조색2 30" xfId="181"/>
    <cellStyle name="20% - 강조색2 31" xfId="182"/>
    <cellStyle name="20% - 강조색2 32" xfId="5672"/>
    <cellStyle name="20% - 강조색2 32 2" xfId="5805"/>
    <cellStyle name="20% - 강조색2 32 2 2" xfId="15092"/>
    <cellStyle name="20% - 강조색2 32 2 3" xfId="16420"/>
    <cellStyle name="20% - 강조색2 32 3" xfId="5895"/>
    <cellStyle name="20% - 강조색2 32 3 2" xfId="15142"/>
    <cellStyle name="20% - 강조색2 32 3 3" xfId="16483"/>
    <cellStyle name="20% - 강조색2 32 4" xfId="2643"/>
    <cellStyle name="20% - 강조색2 32 5" xfId="15020"/>
    <cellStyle name="20% - 강조색2 32 6" xfId="16352"/>
    <cellStyle name="20% - 강조색2 33" xfId="5751"/>
    <cellStyle name="20% - 강조색2 33 2" xfId="13994"/>
    <cellStyle name="20% - 강조색2 33 2 2" xfId="17344"/>
    <cellStyle name="20% - 강조색2 33 3" xfId="15046"/>
    <cellStyle name="20% - 강조색2 33 4" xfId="16381"/>
    <cellStyle name="20% - 강조색2 33 5" xfId="17150"/>
    <cellStyle name="20% - 강조색2 34" xfId="5868"/>
    <cellStyle name="20% - 강조색2 34 2" xfId="13937"/>
    <cellStyle name="20% - 강조색2 34 2 2" xfId="17287"/>
    <cellStyle name="20% - 강조색2 34 3" xfId="15124"/>
    <cellStyle name="20% - 강조색2 34 4" xfId="16459"/>
    <cellStyle name="20% - 강조색2 34 5" xfId="17170"/>
    <cellStyle name="20% - 강조색2 35" xfId="13859"/>
    <cellStyle name="20% - 강조색2 35 2" xfId="17208"/>
    <cellStyle name="20% - 강조색2 36" xfId="14607"/>
    <cellStyle name="20% - 강조색2 37" xfId="15981"/>
    <cellStyle name="20% - 강조색2 38" xfId="17034"/>
    <cellStyle name="20% - 강조색2 4" xfId="183"/>
    <cellStyle name="20% - 강조색2 5" xfId="184"/>
    <cellStyle name="20% - 강조색2 6" xfId="185"/>
    <cellStyle name="20% - 강조색2 7" xfId="186"/>
    <cellStyle name="20% - 강조색2 8" xfId="187"/>
    <cellStyle name="20% - 강조색2 9" xfId="188"/>
    <cellStyle name="20% - 강조색3" xfId="2131" builtinId="38" customBuiltin="1"/>
    <cellStyle name="20% - 강조색3 10" xfId="189"/>
    <cellStyle name="20% - 강조색3 11" xfId="190"/>
    <cellStyle name="20% - 강조색3 12" xfId="191"/>
    <cellStyle name="20% - 강조색3 13" xfId="192"/>
    <cellStyle name="20% - 강조색3 14" xfId="193"/>
    <cellStyle name="20% - 강조색3 15" xfId="194"/>
    <cellStyle name="20% - 강조색3 16" xfId="195"/>
    <cellStyle name="20% - 강조색3 17" xfId="196"/>
    <cellStyle name="20% - 강조색3 18" xfId="197"/>
    <cellStyle name="20% - 강조색3 19" xfId="198"/>
    <cellStyle name="20% - 강조색3 2" xfId="199"/>
    <cellStyle name="20% - 강조색3 2 2" xfId="3362"/>
    <cellStyle name="20% - 강조색3 2 2 2" xfId="7046"/>
    <cellStyle name="20% - 강조색3 2 3" xfId="6319"/>
    <cellStyle name="20% - 강조색3 20" xfId="200"/>
    <cellStyle name="20% - 강조색3 21" xfId="201"/>
    <cellStyle name="20% - 강조색3 22" xfId="202"/>
    <cellStyle name="20% - 강조색3 23" xfId="203"/>
    <cellStyle name="20% - 강조색3 24" xfId="204"/>
    <cellStyle name="20% - 강조색3 25" xfId="205"/>
    <cellStyle name="20% - 강조색3 26" xfId="206"/>
    <cellStyle name="20% - 강조색3 27" xfId="207"/>
    <cellStyle name="20% - 강조색3 28" xfId="208"/>
    <cellStyle name="20% - 강조색3 29" xfId="209"/>
    <cellStyle name="20% - 강조색3 3" xfId="210"/>
    <cellStyle name="20% - 강조색3 3 2" xfId="2399"/>
    <cellStyle name="20% - 강조색3 3 3" xfId="6162"/>
    <cellStyle name="20% - 강조색3 30" xfId="211"/>
    <cellStyle name="20% - 강조색3 31" xfId="212"/>
    <cellStyle name="20% - 강조색3 32" xfId="5674"/>
    <cellStyle name="20% - 강조색3 32 2" xfId="5807"/>
    <cellStyle name="20% - 강조색3 32 2 2" xfId="15094"/>
    <cellStyle name="20% - 강조색3 32 2 3" xfId="16422"/>
    <cellStyle name="20% - 강조색3 32 3" xfId="5897"/>
    <cellStyle name="20% - 강조색3 32 3 2" xfId="15144"/>
    <cellStyle name="20% - 강조색3 32 3 3" xfId="16485"/>
    <cellStyle name="20% - 강조색3 32 4" xfId="6134"/>
    <cellStyle name="20% - 강조색3 32 5" xfId="15022"/>
    <cellStyle name="20% - 강조색3 32 6" xfId="16354"/>
    <cellStyle name="20% - 강조색3 33" xfId="5753"/>
    <cellStyle name="20% - 강조색3 33 2" xfId="13996"/>
    <cellStyle name="20% - 강조색3 33 2 2" xfId="17346"/>
    <cellStyle name="20% - 강조색3 33 3" xfId="15048"/>
    <cellStyle name="20% - 강조색3 33 4" xfId="16383"/>
    <cellStyle name="20% - 강조색3 33 5" xfId="17152"/>
    <cellStyle name="20% - 강조색3 34" xfId="5870"/>
    <cellStyle name="20% - 강조색3 34 2" xfId="13939"/>
    <cellStyle name="20% - 강조색3 34 2 2" xfId="17289"/>
    <cellStyle name="20% - 강조색3 34 3" xfId="15126"/>
    <cellStyle name="20% - 강조색3 34 4" xfId="16461"/>
    <cellStyle name="20% - 강조색3 34 5" xfId="17172"/>
    <cellStyle name="20% - 강조색3 35" xfId="13861"/>
    <cellStyle name="20% - 강조색3 35 2" xfId="17210"/>
    <cellStyle name="20% - 강조색3 36" xfId="14609"/>
    <cellStyle name="20% - 강조색3 37" xfId="15984"/>
    <cellStyle name="20% - 강조색3 38" xfId="17036"/>
    <cellStyle name="20% - 강조색3 4" xfId="213"/>
    <cellStyle name="20% - 강조색3 5" xfId="214"/>
    <cellStyle name="20% - 강조색3 6" xfId="215"/>
    <cellStyle name="20% - 강조색3 7" xfId="216"/>
    <cellStyle name="20% - 강조색3 8" xfId="217"/>
    <cellStyle name="20% - 강조색3 9" xfId="218"/>
    <cellStyle name="20% - 강조색4" xfId="2135" builtinId="42" customBuiltin="1"/>
    <cellStyle name="20% - 강조색4 10" xfId="219"/>
    <cellStyle name="20% - 강조색4 11" xfId="220"/>
    <cellStyle name="20% - 강조색4 12" xfId="221"/>
    <cellStyle name="20% - 강조색4 13" xfId="222"/>
    <cellStyle name="20% - 강조색4 14" xfId="223"/>
    <cellStyle name="20% - 강조색4 15" xfId="224"/>
    <cellStyle name="20% - 강조색4 16" xfId="225"/>
    <cellStyle name="20% - 강조색4 17" xfId="226"/>
    <cellStyle name="20% - 강조색4 18" xfId="227"/>
    <cellStyle name="20% - 강조색4 19" xfId="228"/>
    <cellStyle name="20% - 강조색4 2" xfId="229"/>
    <cellStyle name="20% - 강조색4 2 2" xfId="3361"/>
    <cellStyle name="20% - 강조색4 2 2 2" xfId="6303"/>
    <cellStyle name="20% - 강조색4 2 3" xfId="2641"/>
    <cellStyle name="20% - 강조색4 20" xfId="230"/>
    <cellStyle name="20% - 강조색4 21" xfId="231"/>
    <cellStyle name="20% - 강조색4 22" xfId="232"/>
    <cellStyle name="20% - 강조색4 23" xfId="233"/>
    <cellStyle name="20% - 강조색4 24" xfId="234"/>
    <cellStyle name="20% - 강조색4 25" xfId="235"/>
    <cellStyle name="20% - 강조색4 26" xfId="236"/>
    <cellStyle name="20% - 강조색4 27" xfId="237"/>
    <cellStyle name="20% - 강조색4 28" xfId="238"/>
    <cellStyle name="20% - 강조색4 29" xfId="239"/>
    <cellStyle name="20% - 강조색4 3" xfId="240"/>
    <cellStyle name="20% - 강조색4 3 2" xfId="6395"/>
    <cellStyle name="20% - 강조색4 3 3" xfId="2605"/>
    <cellStyle name="20% - 강조색4 30" xfId="241"/>
    <cellStyle name="20% - 강조색4 31" xfId="242"/>
    <cellStyle name="20% - 강조색4 32" xfId="5676"/>
    <cellStyle name="20% - 강조색4 32 2" xfId="5809"/>
    <cellStyle name="20% - 강조색4 32 2 2" xfId="15096"/>
    <cellStyle name="20% - 강조색4 32 2 3" xfId="16424"/>
    <cellStyle name="20% - 강조색4 32 3" xfId="5899"/>
    <cellStyle name="20% - 강조색4 32 3 2" xfId="15146"/>
    <cellStyle name="20% - 강조색4 32 3 3" xfId="16487"/>
    <cellStyle name="20% - 강조색4 32 4" xfId="6967"/>
    <cellStyle name="20% - 강조색4 32 5" xfId="15024"/>
    <cellStyle name="20% - 강조색4 32 6" xfId="16356"/>
    <cellStyle name="20% - 강조색4 33" xfId="5755"/>
    <cellStyle name="20% - 강조색4 33 2" xfId="13998"/>
    <cellStyle name="20% - 강조색4 33 2 2" xfId="17348"/>
    <cellStyle name="20% - 강조색4 33 3" xfId="15050"/>
    <cellStyle name="20% - 강조색4 33 4" xfId="16385"/>
    <cellStyle name="20% - 강조색4 33 5" xfId="17154"/>
    <cellStyle name="20% - 강조색4 34" xfId="5871"/>
    <cellStyle name="20% - 강조색4 34 2" xfId="13941"/>
    <cellStyle name="20% - 강조색4 34 2 2" xfId="17291"/>
    <cellStyle name="20% - 강조색4 34 3" xfId="15127"/>
    <cellStyle name="20% - 강조색4 34 4" xfId="16462"/>
    <cellStyle name="20% - 강조색4 34 5" xfId="17174"/>
    <cellStyle name="20% - 강조색4 35" xfId="13863"/>
    <cellStyle name="20% - 강조색4 35 2" xfId="17212"/>
    <cellStyle name="20% - 강조색4 36" xfId="14611"/>
    <cellStyle name="20% - 강조색4 37" xfId="15986"/>
    <cellStyle name="20% - 강조색4 38" xfId="17038"/>
    <cellStyle name="20% - 강조색4 4" xfId="243"/>
    <cellStyle name="20% - 강조색4 5" xfId="244"/>
    <cellStyle name="20% - 강조색4 6" xfId="245"/>
    <cellStyle name="20% - 강조색4 7" xfId="246"/>
    <cellStyle name="20% - 강조색4 8" xfId="247"/>
    <cellStyle name="20% - 강조색4 9" xfId="248"/>
    <cellStyle name="20% - 강조색5" xfId="2139" builtinId="46" customBuiltin="1"/>
    <cellStyle name="20% - 강조색5 10" xfId="249"/>
    <cellStyle name="20% - 강조색5 11" xfId="250"/>
    <cellStyle name="20% - 강조색5 12" xfId="251"/>
    <cellStyle name="20% - 강조색5 13" xfId="252"/>
    <cellStyle name="20% - 강조색5 14" xfId="253"/>
    <cellStyle name="20% - 강조색5 15" xfId="254"/>
    <cellStyle name="20% - 강조색5 16" xfId="255"/>
    <cellStyle name="20% - 강조색5 17" xfId="256"/>
    <cellStyle name="20% - 강조색5 18" xfId="257"/>
    <cellStyle name="20% - 강조색5 19" xfId="258"/>
    <cellStyle name="20% - 강조색5 2" xfId="259"/>
    <cellStyle name="20% - 강조색5 2 2" xfId="3360"/>
    <cellStyle name="20% - 강조색5 2 2 2" xfId="6285"/>
    <cellStyle name="20% - 강조색5 2 3" xfId="2840"/>
    <cellStyle name="20% - 강조색5 20" xfId="260"/>
    <cellStyle name="20% - 강조색5 21" xfId="261"/>
    <cellStyle name="20% - 강조색5 22" xfId="262"/>
    <cellStyle name="20% - 강조색5 23" xfId="263"/>
    <cellStyle name="20% - 강조색5 24" xfId="264"/>
    <cellStyle name="20% - 강조색5 25" xfId="265"/>
    <cellStyle name="20% - 강조색5 26" xfId="266"/>
    <cellStyle name="20% - 강조색5 27" xfId="267"/>
    <cellStyle name="20% - 강조색5 28" xfId="268"/>
    <cellStyle name="20% - 강조색5 29" xfId="269"/>
    <cellStyle name="20% - 강조색5 3" xfId="270"/>
    <cellStyle name="20% - 강조색5 3 2" xfId="6368"/>
    <cellStyle name="20% - 강조색5 3 3" xfId="7241"/>
    <cellStyle name="20% - 강조색5 30" xfId="271"/>
    <cellStyle name="20% - 강조색5 31" xfId="272"/>
    <cellStyle name="20% - 강조색5 32" xfId="5678"/>
    <cellStyle name="20% - 강조색5 32 2" xfId="5811"/>
    <cellStyle name="20% - 강조색5 32 2 2" xfId="15098"/>
    <cellStyle name="20% - 강조색5 32 2 3" xfId="16426"/>
    <cellStyle name="20% - 강조색5 32 3" xfId="5901"/>
    <cellStyle name="20% - 강조색5 32 3 2" xfId="15148"/>
    <cellStyle name="20% - 강조색5 32 3 3" xfId="16489"/>
    <cellStyle name="20% - 강조색5 32 4" xfId="6628"/>
    <cellStyle name="20% - 강조색5 32 5" xfId="15026"/>
    <cellStyle name="20% - 강조색5 32 6" xfId="16358"/>
    <cellStyle name="20% - 강조색5 33" xfId="5757"/>
    <cellStyle name="20% - 강조색5 33 2" xfId="14000"/>
    <cellStyle name="20% - 강조색5 33 2 2" xfId="17350"/>
    <cellStyle name="20% - 강조색5 33 3" xfId="15052"/>
    <cellStyle name="20% - 강조색5 33 4" xfId="16387"/>
    <cellStyle name="20% - 강조색5 33 5" xfId="17156"/>
    <cellStyle name="20% - 강조색5 34" xfId="5867"/>
    <cellStyle name="20% - 강조색5 34 2" xfId="13943"/>
    <cellStyle name="20% - 강조색5 34 2 2" xfId="17293"/>
    <cellStyle name="20% - 강조색5 34 3" xfId="15123"/>
    <cellStyle name="20% - 강조색5 34 4" xfId="16458"/>
    <cellStyle name="20% - 강조색5 34 5" xfId="17176"/>
    <cellStyle name="20% - 강조색5 35" xfId="13865"/>
    <cellStyle name="20% - 강조색5 35 2" xfId="17214"/>
    <cellStyle name="20% - 강조색5 36" xfId="14613"/>
    <cellStyle name="20% - 강조색5 37" xfId="15989"/>
    <cellStyle name="20% - 강조색5 38" xfId="17040"/>
    <cellStyle name="20% - 강조색5 4" xfId="273"/>
    <cellStyle name="20% - 강조색5 5" xfId="274"/>
    <cellStyle name="20% - 강조색5 6" xfId="275"/>
    <cellStyle name="20% - 강조색5 7" xfId="276"/>
    <cellStyle name="20% - 강조색5 8" xfId="277"/>
    <cellStyle name="20% - 강조색5 9" xfId="278"/>
    <cellStyle name="20% - 강조색6" xfId="2143" builtinId="50" customBuiltin="1"/>
    <cellStyle name="20% - 강조색6 10" xfId="279"/>
    <cellStyle name="20% - 강조색6 11" xfId="280"/>
    <cellStyle name="20% - 강조색6 12" xfId="281"/>
    <cellStyle name="20% - 강조색6 13" xfId="282"/>
    <cellStyle name="20% - 강조색6 14" xfId="283"/>
    <cellStyle name="20% - 강조색6 15" xfId="284"/>
    <cellStyle name="20% - 강조색6 16" xfId="285"/>
    <cellStyle name="20% - 강조색6 17" xfId="286"/>
    <cellStyle name="20% - 강조색6 18" xfId="287"/>
    <cellStyle name="20% - 강조색6 19" xfId="288"/>
    <cellStyle name="20% - 강조색6 2" xfId="289"/>
    <cellStyle name="20% - 강조색6 2 2" xfId="3359"/>
    <cellStyle name="20% - 강조색6 2 2 2" xfId="2962"/>
    <cellStyle name="20% - 강조색6 2 3" xfId="7389"/>
    <cellStyle name="20% - 강조색6 20" xfId="290"/>
    <cellStyle name="20% - 강조색6 21" xfId="291"/>
    <cellStyle name="20% - 강조색6 22" xfId="292"/>
    <cellStyle name="20% - 강조색6 23" xfId="293"/>
    <cellStyle name="20% - 강조색6 24" xfId="294"/>
    <cellStyle name="20% - 강조색6 25" xfId="295"/>
    <cellStyle name="20% - 강조색6 26" xfId="296"/>
    <cellStyle name="20% - 강조색6 27" xfId="297"/>
    <cellStyle name="20% - 강조색6 28" xfId="298"/>
    <cellStyle name="20% - 강조색6 29" xfId="299"/>
    <cellStyle name="20% - 강조색6 3" xfId="300"/>
    <cellStyle name="20% - 강조색6 3 2" xfId="6217"/>
    <cellStyle name="20% - 강조색6 3 3" xfId="6610"/>
    <cellStyle name="20% - 강조색6 30" xfId="301"/>
    <cellStyle name="20% - 강조색6 31" xfId="302"/>
    <cellStyle name="20% - 강조색6 32" xfId="5680"/>
    <cellStyle name="20% - 강조색6 32 2" xfId="5813"/>
    <cellStyle name="20% - 강조색6 32 2 2" xfId="15100"/>
    <cellStyle name="20% - 강조색6 32 2 3" xfId="16428"/>
    <cellStyle name="20% - 강조색6 32 3" xfId="5903"/>
    <cellStyle name="20% - 강조색6 32 3 2" xfId="15150"/>
    <cellStyle name="20% - 강조색6 32 3 3" xfId="16491"/>
    <cellStyle name="20% - 강조색6 32 4" xfId="2927"/>
    <cellStyle name="20% - 강조색6 32 5" xfId="15028"/>
    <cellStyle name="20% - 강조색6 32 6" xfId="16360"/>
    <cellStyle name="20% - 강조색6 33" xfId="5759"/>
    <cellStyle name="20% - 강조색6 33 2" xfId="14002"/>
    <cellStyle name="20% - 강조색6 33 2 2" xfId="17352"/>
    <cellStyle name="20% - 강조색6 33 3" xfId="15054"/>
    <cellStyle name="20% - 강조색6 33 4" xfId="16389"/>
    <cellStyle name="20% - 강조색6 33 5" xfId="17158"/>
    <cellStyle name="20% - 강조색6 34" xfId="5838"/>
    <cellStyle name="20% - 강조색6 34 2" xfId="13945"/>
    <cellStyle name="20% - 강조색6 34 2 2" xfId="17295"/>
    <cellStyle name="20% - 강조색6 34 3" xfId="15111"/>
    <cellStyle name="20% - 강조색6 34 4" xfId="16438"/>
    <cellStyle name="20% - 강조색6 34 5" xfId="17178"/>
    <cellStyle name="20% - 강조색6 35" xfId="13867"/>
    <cellStyle name="20% - 강조색6 35 2" xfId="17216"/>
    <cellStyle name="20% - 강조색6 36" xfId="14615"/>
    <cellStyle name="20% - 강조색6 37" xfId="15991"/>
    <cellStyle name="20% - 강조색6 38" xfId="17042"/>
    <cellStyle name="20% - 강조색6 4" xfId="303"/>
    <cellStyle name="20% - 강조색6 5" xfId="304"/>
    <cellStyle name="20% - 강조색6 6" xfId="305"/>
    <cellStyle name="20% - 강조색6 7" xfId="306"/>
    <cellStyle name="20% - 강조색6 8" xfId="307"/>
    <cellStyle name="20% - 강조색6 9" xfId="308"/>
    <cellStyle name="³f¹o [0]_RESULTS" xfId="5067"/>
    <cellStyle name="³f¹o[0]_laroux" xfId="5068"/>
    <cellStyle name="³f¹o_laroux" xfId="5069"/>
    <cellStyle name="40% - Accent1" xfId="5070"/>
    <cellStyle name="40% - Accent1 2" xfId="7634"/>
    <cellStyle name="40% - Accent2" xfId="5071"/>
    <cellStyle name="40% - Accent2 2" xfId="6824"/>
    <cellStyle name="40% - Accent3" xfId="5072"/>
    <cellStyle name="40% - Accent3 2" xfId="6435"/>
    <cellStyle name="40% - Accent4" xfId="5073"/>
    <cellStyle name="40% - Accent4 2" xfId="2861"/>
    <cellStyle name="40% - Accent5" xfId="5074"/>
    <cellStyle name="40% - Accent5 2" xfId="2506"/>
    <cellStyle name="40% - Accent6" xfId="5075"/>
    <cellStyle name="40% - Accent6 2" xfId="6085"/>
    <cellStyle name="40% - 강조색1" xfId="2124" builtinId="31" customBuiltin="1"/>
    <cellStyle name="40% - 강조색1 10" xfId="309"/>
    <cellStyle name="40% - 강조색1 11" xfId="310"/>
    <cellStyle name="40% - 강조색1 12" xfId="311"/>
    <cellStyle name="40% - 강조색1 13" xfId="312"/>
    <cellStyle name="40% - 강조색1 14" xfId="313"/>
    <cellStyle name="40% - 강조색1 15" xfId="314"/>
    <cellStyle name="40% - 강조색1 16" xfId="315"/>
    <cellStyle name="40% - 강조색1 17" xfId="316"/>
    <cellStyle name="40% - 강조색1 18" xfId="317"/>
    <cellStyle name="40% - 강조색1 19" xfId="318"/>
    <cellStyle name="40% - 강조색1 2" xfId="319"/>
    <cellStyle name="40% - 강조색1 2 2" xfId="3358"/>
    <cellStyle name="40% - 강조색1 2 2 2" xfId="6901"/>
    <cellStyle name="40% - 강조색1 2 3" xfId="6280"/>
    <cellStyle name="40% - 강조색1 20" xfId="320"/>
    <cellStyle name="40% - 강조색1 21" xfId="321"/>
    <cellStyle name="40% - 강조색1 22" xfId="322"/>
    <cellStyle name="40% - 강조색1 23" xfId="323"/>
    <cellStyle name="40% - 강조색1 24" xfId="324"/>
    <cellStyle name="40% - 강조색1 25" xfId="325"/>
    <cellStyle name="40% - 강조색1 26" xfId="326"/>
    <cellStyle name="40% - 강조색1 27" xfId="327"/>
    <cellStyle name="40% - 강조색1 28" xfId="328"/>
    <cellStyle name="40% - 강조색1 29" xfId="329"/>
    <cellStyle name="40% - 강조색1 3" xfId="330"/>
    <cellStyle name="40% - 강조색1 3 2" xfId="2326"/>
    <cellStyle name="40% - 강조색1 3 3" xfId="6568"/>
    <cellStyle name="40% - 강조색1 30" xfId="331"/>
    <cellStyle name="40% - 강조색1 31" xfId="332"/>
    <cellStyle name="40% - 강조색1 32" xfId="5671"/>
    <cellStyle name="40% - 강조색1 32 2" xfId="5804"/>
    <cellStyle name="40% - 강조색1 32 2 2" xfId="15091"/>
    <cellStyle name="40% - 강조색1 32 2 3" xfId="16419"/>
    <cellStyle name="40% - 강조색1 32 3" xfId="5894"/>
    <cellStyle name="40% - 강조색1 32 3 2" xfId="15141"/>
    <cellStyle name="40% - 강조색1 32 3 3" xfId="16482"/>
    <cellStyle name="40% - 강조색1 32 4" xfId="2767"/>
    <cellStyle name="40% - 강조색1 32 5" xfId="15019"/>
    <cellStyle name="40% - 강조색1 32 6" xfId="16351"/>
    <cellStyle name="40% - 강조색1 33" xfId="5750"/>
    <cellStyle name="40% - 강조색1 33 2" xfId="13993"/>
    <cellStyle name="40% - 강조색1 33 2 2" xfId="17343"/>
    <cellStyle name="40% - 강조색1 33 3" xfId="15045"/>
    <cellStyle name="40% - 강조색1 33 4" xfId="16380"/>
    <cellStyle name="40% - 강조색1 33 5" xfId="17149"/>
    <cellStyle name="40% - 강조색1 34" xfId="5869"/>
    <cellStyle name="40% - 강조색1 34 2" xfId="13936"/>
    <cellStyle name="40% - 강조색1 34 2 2" xfId="17286"/>
    <cellStyle name="40% - 강조색1 34 3" xfId="15125"/>
    <cellStyle name="40% - 강조색1 34 4" xfId="16460"/>
    <cellStyle name="40% - 강조색1 34 5" xfId="17169"/>
    <cellStyle name="40% - 강조색1 35" xfId="13858"/>
    <cellStyle name="40% - 강조색1 35 2" xfId="17207"/>
    <cellStyle name="40% - 강조색1 36" xfId="14606"/>
    <cellStyle name="40% - 강조색1 37" xfId="15979"/>
    <cellStyle name="40% - 강조색1 38" xfId="17033"/>
    <cellStyle name="40% - 강조색1 4" xfId="333"/>
    <cellStyle name="40% - 강조색1 5" xfId="334"/>
    <cellStyle name="40% - 강조색1 6" xfId="335"/>
    <cellStyle name="40% - 강조색1 7" xfId="336"/>
    <cellStyle name="40% - 강조색1 8" xfId="337"/>
    <cellStyle name="40% - 강조색1 9" xfId="338"/>
    <cellStyle name="40% - 강조색2" xfId="2128" builtinId="35" customBuiltin="1"/>
    <cellStyle name="40% - 강조색2 10" xfId="339"/>
    <cellStyle name="40% - 강조색2 11" xfId="340"/>
    <cellStyle name="40% - 강조색2 12" xfId="341"/>
    <cellStyle name="40% - 강조색2 13" xfId="342"/>
    <cellStyle name="40% - 강조색2 14" xfId="343"/>
    <cellStyle name="40% - 강조색2 15" xfId="344"/>
    <cellStyle name="40% - 강조색2 16" xfId="345"/>
    <cellStyle name="40% - 강조색2 17" xfId="346"/>
    <cellStyle name="40% - 강조색2 18" xfId="347"/>
    <cellStyle name="40% - 강조색2 19" xfId="348"/>
    <cellStyle name="40% - 강조색2 2" xfId="349"/>
    <cellStyle name="40% - 강조색2 2 2" xfId="3357"/>
    <cellStyle name="40% - 강조색2 2 2 2" xfId="6121"/>
    <cellStyle name="40% - 강조색2 2 3" xfId="7564"/>
    <cellStyle name="40% - 강조색2 20" xfId="350"/>
    <cellStyle name="40% - 강조색2 21" xfId="351"/>
    <cellStyle name="40% - 강조색2 22" xfId="352"/>
    <cellStyle name="40% - 강조색2 23" xfId="353"/>
    <cellStyle name="40% - 강조색2 24" xfId="354"/>
    <cellStyle name="40% - 강조색2 25" xfId="355"/>
    <cellStyle name="40% - 강조색2 26" xfId="356"/>
    <cellStyle name="40% - 강조색2 27" xfId="357"/>
    <cellStyle name="40% - 강조색2 28" xfId="358"/>
    <cellStyle name="40% - 강조색2 29" xfId="359"/>
    <cellStyle name="40% - 강조색2 3" xfId="360"/>
    <cellStyle name="40% - 강조색2 3 2" xfId="6240"/>
    <cellStyle name="40% - 강조색2 3 3" xfId="2183"/>
    <cellStyle name="40% - 강조색2 30" xfId="361"/>
    <cellStyle name="40% - 강조색2 31" xfId="362"/>
    <cellStyle name="40% - 강조색2 32" xfId="5673"/>
    <cellStyle name="40% - 강조색2 32 2" xfId="5806"/>
    <cellStyle name="40% - 강조색2 32 2 2" xfId="15093"/>
    <cellStyle name="40% - 강조색2 32 2 3" xfId="16421"/>
    <cellStyle name="40% - 강조색2 32 3" xfId="5896"/>
    <cellStyle name="40% - 강조색2 32 3 2" xfId="15143"/>
    <cellStyle name="40% - 강조색2 32 3 3" xfId="16484"/>
    <cellStyle name="40% - 강조색2 32 4" xfId="6375"/>
    <cellStyle name="40% - 강조색2 32 5" xfId="15021"/>
    <cellStyle name="40% - 강조색2 32 6" xfId="16353"/>
    <cellStyle name="40% - 강조색2 33" xfId="5752"/>
    <cellStyle name="40% - 강조색2 33 2" xfId="13995"/>
    <cellStyle name="40% - 강조색2 33 2 2" xfId="17345"/>
    <cellStyle name="40% - 강조색2 33 3" xfId="15047"/>
    <cellStyle name="40% - 강조색2 33 4" xfId="16382"/>
    <cellStyle name="40% - 강조색2 33 5" xfId="17151"/>
    <cellStyle name="40% - 강조색2 34" xfId="5872"/>
    <cellStyle name="40% - 강조색2 34 2" xfId="13938"/>
    <cellStyle name="40% - 강조색2 34 2 2" xfId="17288"/>
    <cellStyle name="40% - 강조색2 34 3" xfId="15128"/>
    <cellStyle name="40% - 강조색2 34 4" xfId="16463"/>
    <cellStyle name="40% - 강조색2 34 5" xfId="17171"/>
    <cellStyle name="40% - 강조색2 35" xfId="13860"/>
    <cellStyle name="40% - 강조색2 35 2" xfId="17209"/>
    <cellStyle name="40% - 강조색2 36" xfId="14608"/>
    <cellStyle name="40% - 강조색2 37" xfId="15982"/>
    <cellStyle name="40% - 강조색2 38" xfId="17035"/>
    <cellStyle name="40% - 강조색2 4" xfId="363"/>
    <cellStyle name="40% - 강조색2 5" xfId="364"/>
    <cellStyle name="40% - 강조색2 6" xfId="365"/>
    <cellStyle name="40% - 강조색2 7" xfId="366"/>
    <cellStyle name="40% - 강조색2 8" xfId="367"/>
    <cellStyle name="40% - 강조색2 9" xfId="368"/>
    <cellStyle name="40% - 강조색3" xfId="2132" builtinId="39" customBuiltin="1"/>
    <cellStyle name="40% - 강조색3 10" xfId="369"/>
    <cellStyle name="40% - 강조색3 11" xfId="370"/>
    <cellStyle name="40% - 강조색3 12" xfId="371"/>
    <cellStyle name="40% - 강조색3 13" xfId="372"/>
    <cellStyle name="40% - 강조색3 14" xfId="373"/>
    <cellStyle name="40% - 강조색3 15" xfId="374"/>
    <cellStyle name="40% - 강조색3 16" xfId="375"/>
    <cellStyle name="40% - 강조색3 17" xfId="376"/>
    <cellStyle name="40% - 강조색3 18" xfId="377"/>
    <cellStyle name="40% - 강조색3 19" xfId="378"/>
    <cellStyle name="40% - 강조색3 2" xfId="379"/>
    <cellStyle name="40% - 강조색3 2 2" xfId="3356"/>
    <cellStyle name="40% - 강조색3 2 2 2" xfId="6638"/>
    <cellStyle name="40% - 강조색3 2 3" xfId="2928"/>
    <cellStyle name="40% - 강조색3 20" xfId="380"/>
    <cellStyle name="40% - 강조색3 21" xfId="381"/>
    <cellStyle name="40% - 강조색3 22" xfId="382"/>
    <cellStyle name="40% - 강조색3 23" xfId="383"/>
    <cellStyle name="40% - 강조색3 24" xfId="384"/>
    <cellStyle name="40% - 강조색3 25" xfId="385"/>
    <cellStyle name="40% - 강조색3 26" xfId="386"/>
    <cellStyle name="40% - 강조색3 27" xfId="387"/>
    <cellStyle name="40% - 강조색3 28" xfId="388"/>
    <cellStyle name="40% - 강조색3 29" xfId="389"/>
    <cellStyle name="40% - 강조색3 3" xfId="390"/>
    <cellStyle name="40% - 강조색3 3 2" xfId="7041"/>
    <cellStyle name="40% - 강조색3 3 3" xfId="6883"/>
    <cellStyle name="40% - 강조색3 30" xfId="391"/>
    <cellStyle name="40% - 강조색3 31" xfId="392"/>
    <cellStyle name="40% - 강조색3 32" xfId="5675"/>
    <cellStyle name="40% - 강조색3 32 2" xfId="5808"/>
    <cellStyle name="40% - 강조색3 32 2 2" xfId="15095"/>
    <cellStyle name="40% - 강조색3 32 2 3" xfId="16423"/>
    <cellStyle name="40% - 강조색3 32 3" xfId="5898"/>
    <cellStyle name="40% - 강조색3 32 3 2" xfId="15145"/>
    <cellStyle name="40% - 강조색3 32 3 3" xfId="16486"/>
    <cellStyle name="40% - 강조색3 32 4" xfId="5998"/>
    <cellStyle name="40% - 강조색3 32 5" xfId="15023"/>
    <cellStyle name="40% - 강조색3 32 6" xfId="16355"/>
    <cellStyle name="40% - 강조색3 33" xfId="5754"/>
    <cellStyle name="40% - 강조색3 33 2" xfId="13997"/>
    <cellStyle name="40% - 강조색3 33 2 2" xfId="17347"/>
    <cellStyle name="40% - 강조색3 33 3" xfId="15049"/>
    <cellStyle name="40% - 강조색3 33 4" xfId="16384"/>
    <cellStyle name="40% - 강조색3 33 5" xfId="17153"/>
    <cellStyle name="40% - 강조색3 34" xfId="5860"/>
    <cellStyle name="40% - 강조색3 34 2" xfId="13940"/>
    <cellStyle name="40% - 강조색3 34 2 2" xfId="17290"/>
    <cellStyle name="40% - 강조색3 34 3" xfId="15119"/>
    <cellStyle name="40% - 강조색3 34 4" xfId="16454"/>
    <cellStyle name="40% - 강조색3 34 5" xfId="17173"/>
    <cellStyle name="40% - 강조색3 35" xfId="13862"/>
    <cellStyle name="40% - 강조색3 35 2" xfId="17211"/>
    <cellStyle name="40% - 강조색3 36" xfId="14610"/>
    <cellStyle name="40% - 강조색3 37" xfId="15985"/>
    <cellStyle name="40% - 강조색3 38" xfId="17037"/>
    <cellStyle name="40% - 강조색3 4" xfId="393"/>
    <cellStyle name="40% - 강조색3 5" xfId="394"/>
    <cellStyle name="40% - 강조색3 6" xfId="395"/>
    <cellStyle name="40% - 강조색3 7" xfId="396"/>
    <cellStyle name="40% - 강조색3 8" xfId="397"/>
    <cellStyle name="40% - 강조색3 9" xfId="398"/>
    <cellStyle name="40% - 강조색4" xfId="2136" builtinId="43" customBuiltin="1"/>
    <cellStyle name="40% - 강조색4 10" xfId="399"/>
    <cellStyle name="40% - 강조색4 11" xfId="400"/>
    <cellStyle name="40% - 강조색4 12" xfId="401"/>
    <cellStyle name="40% - 강조색4 13" xfId="402"/>
    <cellStyle name="40% - 강조색4 14" xfId="403"/>
    <cellStyle name="40% - 강조색4 15" xfId="404"/>
    <cellStyle name="40% - 강조색4 16" xfId="405"/>
    <cellStyle name="40% - 강조색4 17" xfId="406"/>
    <cellStyle name="40% - 강조색4 18" xfId="407"/>
    <cellStyle name="40% - 강조색4 19" xfId="408"/>
    <cellStyle name="40% - 강조색4 2" xfId="409"/>
    <cellStyle name="40% - 강조색4 2 2" xfId="3355"/>
    <cellStyle name="40% - 강조색4 2 2 2" xfId="7095"/>
    <cellStyle name="40% - 강조색4 2 3" xfId="2446"/>
    <cellStyle name="40% - 강조색4 20" xfId="410"/>
    <cellStyle name="40% - 강조색4 21" xfId="411"/>
    <cellStyle name="40% - 강조색4 22" xfId="412"/>
    <cellStyle name="40% - 강조색4 23" xfId="413"/>
    <cellStyle name="40% - 강조색4 24" xfId="414"/>
    <cellStyle name="40% - 강조색4 25" xfId="415"/>
    <cellStyle name="40% - 강조색4 26" xfId="416"/>
    <cellStyle name="40% - 강조색4 27" xfId="417"/>
    <cellStyle name="40% - 강조색4 28" xfId="418"/>
    <cellStyle name="40% - 강조색4 29" xfId="419"/>
    <cellStyle name="40% - 강조색4 3" xfId="420"/>
    <cellStyle name="40% - 강조색4 3 2" xfId="2721"/>
    <cellStyle name="40% - 강조색4 3 3" xfId="2511"/>
    <cellStyle name="40% - 강조색4 30" xfId="421"/>
    <cellStyle name="40% - 강조색4 31" xfId="422"/>
    <cellStyle name="40% - 강조색4 32" xfId="5677"/>
    <cellStyle name="40% - 강조색4 32 2" xfId="5810"/>
    <cellStyle name="40% - 강조색4 32 2 2" xfId="15097"/>
    <cellStyle name="40% - 강조색4 32 2 3" xfId="16425"/>
    <cellStyle name="40% - 강조색4 32 3" xfId="5900"/>
    <cellStyle name="40% - 강조색4 32 3 2" xfId="15147"/>
    <cellStyle name="40% - 강조색4 32 3 3" xfId="16488"/>
    <cellStyle name="40% - 강조색4 32 4" xfId="6714"/>
    <cellStyle name="40% - 강조색4 32 5" xfId="15025"/>
    <cellStyle name="40% - 강조색4 32 6" xfId="16357"/>
    <cellStyle name="40% - 강조색4 33" xfId="5756"/>
    <cellStyle name="40% - 강조색4 33 2" xfId="13999"/>
    <cellStyle name="40% - 강조색4 33 2 2" xfId="17349"/>
    <cellStyle name="40% - 강조색4 33 3" xfId="15051"/>
    <cellStyle name="40% - 강조색4 33 4" xfId="16386"/>
    <cellStyle name="40% - 강조색4 33 5" xfId="17155"/>
    <cellStyle name="40% - 강조색4 34" xfId="5859"/>
    <cellStyle name="40% - 강조색4 34 2" xfId="13942"/>
    <cellStyle name="40% - 강조색4 34 2 2" xfId="17292"/>
    <cellStyle name="40% - 강조색4 34 3" xfId="15118"/>
    <cellStyle name="40% - 강조색4 34 4" xfId="16453"/>
    <cellStyle name="40% - 강조색4 34 5" xfId="17175"/>
    <cellStyle name="40% - 강조색4 35" xfId="13864"/>
    <cellStyle name="40% - 강조색4 35 2" xfId="17213"/>
    <cellStyle name="40% - 강조색4 36" xfId="14612"/>
    <cellStyle name="40% - 강조색4 37" xfId="15987"/>
    <cellStyle name="40% - 강조색4 38" xfId="17039"/>
    <cellStyle name="40% - 강조색4 4" xfId="423"/>
    <cellStyle name="40% - 강조색4 5" xfId="424"/>
    <cellStyle name="40% - 강조색4 6" xfId="425"/>
    <cellStyle name="40% - 강조색4 7" xfId="426"/>
    <cellStyle name="40% - 강조색4 8" xfId="427"/>
    <cellStyle name="40% - 강조색4 9" xfId="428"/>
    <cellStyle name="40% - 강조색5" xfId="2140" builtinId="47" customBuiltin="1"/>
    <cellStyle name="40% - 강조색5 10" xfId="429"/>
    <cellStyle name="40% - 강조색5 11" xfId="430"/>
    <cellStyle name="40% - 강조색5 12" xfId="431"/>
    <cellStyle name="40% - 강조색5 13" xfId="432"/>
    <cellStyle name="40% - 강조색5 14" xfId="433"/>
    <cellStyle name="40% - 강조색5 15" xfId="434"/>
    <cellStyle name="40% - 강조색5 16" xfId="435"/>
    <cellStyle name="40% - 강조색5 17" xfId="436"/>
    <cellStyle name="40% - 강조색5 18" xfId="437"/>
    <cellStyle name="40% - 강조색5 19" xfId="438"/>
    <cellStyle name="40% - 강조색5 2" xfId="439"/>
    <cellStyle name="40% - 강조색5 2 2" xfId="3354"/>
    <cellStyle name="40% - 강조색5 2 2 2" xfId="6310"/>
    <cellStyle name="40% - 강조색5 2 3" xfId="6813"/>
    <cellStyle name="40% - 강조색5 20" xfId="440"/>
    <cellStyle name="40% - 강조색5 21" xfId="441"/>
    <cellStyle name="40% - 강조색5 22" xfId="442"/>
    <cellStyle name="40% - 강조색5 23" xfId="443"/>
    <cellStyle name="40% - 강조색5 24" xfId="444"/>
    <cellStyle name="40% - 강조색5 25" xfId="445"/>
    <cellStyle name="40% - 강조색5 26" xfId="446"/>
    <cellStyle name="40% - 강조색5 27" xfId="447"/>
    <cellStyle name="40% - 강조색5 28" xfId="448"/>
    <cellStyle name="40% - 강조색5 29" xfId="449"/>
    <cellStyle name="40% - 강조색5 3" xfId="450"/>
    <cellStyle name="40% - 강조색5 3 2" xfId="2187"/>
    <cellStyle name="40% - 강조색5 3 3" xfId="6151"/>
    <cellStyle name="40% - 강조색5 30" xfId="451"/>
    <cellStyle name="40% - 강조색5 31" xfId="452"/>
    <cellStyle name="40% - 강조색5 32" xfId="5679"/>
    <cellStyle name="40% - 강조색5 32 2" xfId="5812"/>
    <cellStyle name="40% - 강조색5 32 2 2" xfId="15099"/>
    <cellStyle name="40% - 강조색5 32 2 3" xfId="16427"/>
    <cellStyle name="40% - 강조색5 32 3" xfId="5902"/>
    <cellStyle name="40% - 강조색5 32 3 2" xfId="15149"/>
    <cellStyle name="40% - 강조색5 32 3 3" xfId="16490"/>
    <cellStyle name="40% - 강조색5 32 4" xfId="3082"/>
    <cellStyle name="40% - 강조색5 32 5" xfId="15027"/>
    <cellStyle name="40% - 강조색5 32 6" xfId="16359"/>
    <cellStyle name="40% - 강조색5 33" xfId="5758"/>
    <cellStyle name="40% - 강조색5 33 2" xfId="14001"/>
    <cellStyle name="40% - 강조색5 33 2 2" xfId="17351"/>
    <cellStyle name="40% - 강조색5 33 3" xfId="15053"/>
    <cellStyle name="40% - 강조색5 33 4" xfId="16388"/>
    <cellStyle name="40% - 강조색5 33 5" xfId="17157"/>
    <cellStyle name="40% - 강조색5 34" xfId="5848"/>
    <cellStyle name="40% - 강조색5 34 2" xfId="13944"/>
    <cellStyle name="40% - 강조색5 34 2 2" xfId="17294"/>
    <cellStyle name="40% - 강조색5 34 3" xfId="15115"/>
    <cellStyle name="40% - 강조색5 34 4" xfId="16448"/>
    <cellStyle name="40% - 강조색5 34 5" xfId="17177"/>
    <cellStyle name="40% - 강조색5 35" xfId="13866"/>
    <cellStyle name="40% - 강조색5 35 2" xfId="17215"/>
    <cellStyle name="40% - 강조색5 36" xfId="14614"/>
    <cellStyle name="40% - 강조색5 37" xfId="15990"/>
    <cellStyle name="40% - 강조색5 38" xfId="17041"/>
    <cellStyle name="40% - 강조색5 4" xfId="453"/>
    <cellStyle name="40% - 강조색5 5" xfId="454"/>
    <cellStyle name="40% - 강조색5 6" xfId="455"/>
    <cellStyle name="40% - 강조색5 7" xfId="456"/>
    <cellStyle name="40% - 강조색5 8" xfId="457"/>
    <cellStyle name="40% - 강조색5 9" xfId="458"/>
    <cellStyle name="40% - 강조색6" xfId="2144" builtinId="51" customBuiltin="1"/>
    <cellStyle name="40% - 강조색6 10" xfId="459"/>
    <cellStyle name="40% - 강조색6 11" xfId="460"/>
    <cellStyle name="40% - 강조색6 12" xfId="461"/>
    <cellStyle name="40% - 강조색6 13" xfId="462"/>
    <cellStyle name="40% - 강조색6 14" xfId="463"/>
    <cellStyle name="40% - 강조색6 15" xfId="464"/>
    <cellStyle name="40% - 강조색6 16" xfId="465"/>
    <cellStyle name="40% - 강조색6 17" xfId="466"/>
    <cellStyle name="40% - 강조색6 18" xfId="467"/>
    <cellStyle name="40% - 강조색6 19" xfId="468"/>
    <cellStyle name="40% - 강조색6 2" xfId="469"/>
    <cellStyle name="40% - 강조색6 2 2" xfId="3353"/>
    <cellStyle name="40% - 강조색6 2 2 2" xfId="3056"/>
    <cellStyle name="40% - 강조색6 2 3" xfId="7048"/>
    <cellStyle name="40% - 강조색6 20" xfId="470"/>
    <cellStyle name="40% - 강조색6 21" xfId="471"/>
    <cellStyle name="40% - 강조색6 22" xfId="472"/>
    <cellStyle name="40% - 강조색6 23" xfId="473"/>
    <cellStyle name="40% - 강조색6 24" xfId="474"/>
    <cellStyle name="40% - 강조색6 25" xfId="475"/>
    <cellStyle name="40% - 강조색6 26" xfId="476"/>
    <cellStyle name="40% - 강조색6 27" xfId="477"/>
    <cellStyle name="40% - 강조색6 28" xfId="478"/>
    <cellStyle name="40% - 강조색6 29" xfId="479"/>
    <cellStyle name="40% - 강조색6 3" xfId="480"/>
    <cellStyle name="40% - 강조색6 3 2" xfId="7246"/>
    <cellStyle name="40% - 강조색6 3 3" xfId="5976"/>
    <cellStyle name="40% - 강조색6 30" xfId="481"/>
    <cellStyle name="40% - 강조색6 31" xfId="482"/>
    <cellStyle name="40% - 강조색6 32" xfId="5681"/>
    <cellStyle name="40% - 강조색6 32 2" xfId="5814"/>
    <cellStyle name="40% - 강조색6 32 2 2" xfId="15101"/>
    <cellStyle name="40% - 강조색6 32 2 3" xfId="16429"/>
    <cellStyle name="40% - 강조색6 32 3" xfId="5904"/>
    <cellStyle name="40% - 강조색6 32 3 2" xfId="15151"/>
    <cellStyle name="40% - 강조색6 32 3 3" xfId="16492"/>
    <cellStyle name="40% - 강조색6 32 4" xfId="6294"/>
    <cellStyle name="40% - 강조색6 32 5" xfId="15029"/>
    <cellStyle name="40% - 강조색6 32 6" xfId="16361"/>
    <cellStyle name="40% - 강조색6 33" xfId="5760"/>
    <cellStyle name="40% - 강조색6 33 2" xfId="14003"/>
    <cellStyle name="40% - 강조색6 33 2 2" xfId="17353"/>
    <cellStyle name="40% - 강조색6 33 3" xfId="15055"/>
    <cellStyle name="40% - 강조색6 33 4" xfId="16390"/>
    <cellStyle name="40% - 강조색6 33 5" xfId="17159"/>
    <cellStyle name="40% - 강조색6 34" xfId="5866"/>
    <cellStyle name="40% - 강조색6 34 2" xfId="13946"/>
    <cellStyle name="40% - 강조색6 34 2 2" xfId="17296"/>
    <cellStyle name="40% - 강조색6 34 3" xfId="15122"/>
    <cellStyle name="40% - 강조색6 34 4" xfId="16457"/>
    <cellStyle name="40% - 강조색6 34 5" xfId="17179"/>
    <cellStyle name="40% - 강조색6 35" xfId="13868"/>
    <cellStyle name="40% - 강조색6 35 2" xfId="17217"/>
    <cellStyle name="40% - 강조색6 36" xfId="14616"/>
    <cellStyle name="40% - 강조색6 37" xfId="15992"/>
    <cellStyle name="40% - 강조색6 38" xfId="17043"/>
    <cellStyle name="40% - 강조색6 4" xfId="483"/>
    <cellStyle name="40% - 강조색6 5" xfId="484"/>
    <cellStyle name="40% - 강조색6 6" xfId="485"/>
    <cellStyle name="40% - 강조색6 7" xfId="486"/>
    <cellStyle name="40% - 강조색6 8" xfId="487"/>
    <cellStyle name="40% - 강조색6 9" xfId="488"/>
    <cellStyle name="60" xfId="5076"/>
    <cellStyle name="60% - Accent1" xfId="5077"/>
    <cellStyle name="60% - Accent1 2" xfId="6008"/>
    <cellStyle name="60% - Accent2" xfId="5078"/>
    <cellStyle name="60% - Accent2 2" xfId="6513"/>
    <cellStyle name="60% - Accent3" xfId="5079"/>
    <cellStyle name="60% - Accent3 2" xfId="6782"/>
    <cellStyle name="60% - Accent4" xfId="5080"/>
    <cellStyle name="60% - Accent4 2" xfId="6791"/>
    <cellStyle name="60% - Accent5" xfId="5081"/>
    <cellStyle name="60% - Accent5 2" xfId="6921"/>
    <cellStyle name="60% - Accent6" xfId="5082"/>
    <cellStyle name="60% - Accent6 2" xfId="6838"/>
    <cellStyle name="60% - 강조색1" xfId="2125" builtinId="32" customBuiltin="1"/>
    <cellStyle name="60% - 강조색1 10" xfId="489"/>
    <cellStyle name="60% - 강조색1 11" xfId="490"/>
    <cellStyle name="60% - 강조색1 12" xfId="491"/>
    <cellStyle name="60% - 강조색1 13" xfId="492"/>
    <cellStyle name="60% - 강조색1 14" xfId="493"/>
    <cellStyle name="60% - 강조색1 15" xfId="494"/>
    <cellStyle name="60% - 강조색1 16" xfId="495"/>
    <cellStyle name="60% - 강조색1 17" xfId="496"/>
    <cellStyle name="60% - 강조색1 18" xfId="497"/>
    <cellStyle name="60% - 강조색1 19" xfId="498"/>
    <cellStyle name="60% - 강조색1 2" xfId="499"/>
    <cellStyle name="60% - 강조색1 2 2" xfId="3352"/>
    <cellStyle name="60% - 강조색1 2 2 2" xfId="2813"/>
    <cellStyle name="60% - 강조색1 2 3" xfId="2217"/>
    <cellStyle name="60% - 강조색1 20" xfId="500"/>
    <cellStyle name="60% - 강조색1 21" xfId="501"/>
    <cellStyle name="60% - 강조색1 22" xfId="502"/>
    <cellStyle name="60% - 강조색1 23" xfId="503"/>
    <cellStyle name="60% - 강조색1 24" xfId="504"/>
    <cellStyle name="60% - 강조색1 25" xfId="505"/>
    <cellStyle name="60% - 강조색1 26" xfId="506"/>
    <cellStyle name="60% - 강조색1 27" xfId="507"/>
    <cellStyle name="60% - 강조색1 28" xfId="508"/>
    <cellStyle name="60% - 강조색1 29" xfId="509"/>
    <cellStyle name="60% - 강조색1 3" xfId="510"/>
    <cellStyle name="60% - 강조색1 3 2" xfId="6236"/>
    <cellStyle name="60% - 강조색1 3 3" xfId="2264"/>
    <cellStyle name="60% - 강조색1 30" xfId="511"/>
    <cellStyle name="60% - 강조색1 31" xfId="512"/>
    <cellStyle name="60% - 강조색1 32" xfId="2976"/>
    <cellStyle name="60% - 강조색1 4" xfId="513"/>
    <cellStyle name="60% - 강조색1 5" xfId="514"/>
    <cellStyle name="60% - 강조색1 6" xfId="515"/>
    <cellStyle name="60% - 강조색1 7" xfId="516"/>
    <cellStyle name="60% - 강조색1 8" xfId="517"/>
    <cellStyle name="60% - 강조색1 9" xfId="518"/>
    <cellStyle name="60% - 강조색2" xfId="2129" builtinId="36" customBuiltin="1"/>
    <cellStyle name="60% - 강조색2 10" xfId="519"/>
    <cellStyle name="60% - 강조색2 11" xfId="520"/>
    <cellStyle name="60% - 강조색2 12" xfId="521"/>
    <cellStyle name="60% - 강조색2 13" xfId="522"/>
    <cellStyle name="60% - 강조색2 14" xfId="523"/>
    <cellStyle name="60% - 강조색2 15" xfId="524"/>
    <cellStyle name="60% - 강조색2 16" xfId="525"/>
    <cellStyle name="60% - 강조색2 17" xfId="526"/>
    <cellStyle name="60% - 강조색2 18" xfId="527"/>
    <cellStyle name="60% - 강조색2 19" xfId="528"/>
    <cellStyle name="60% - 강조색2 2" xfId="529"/>
    <cellStyle name="60% - 강조색2 2 2" xfId="3351"/>
    <cellStyle name="60% - 강조색2 2 2 2" xfId="6892"/>
    <cellStyle name="60% - 강조색2 2 3" xfId="7388"/>
    <cellStyle name="60% - 강조색2 20" xfId="530"/>
    <cellStyle name="60% - 강조색2 21" xfId="531"/>
    <cellStyle name="60% - 강조색2 22" xfId="532"/>
    <cellStyle name="60% - 강조색2 23" xfId="533"/>
    <cellStyle name="60% - 강조색2 24" xfId="534"/>
    <cellStyle name="60% - 강조색2 25" xfId="535"/>
    <cellStyle name="60% - 강조색2 26" xfId="536"/>
    <cellStyle name="60% - 강조색2 27" xfId="537"/>
    <cellStyle name="60% - 강조색2 28" xfId="538"/>
    <cellStyle name="60% - 강조색2 29" xfId="539"/>
    <cellStyle name="60% - 강조색2 3" xfId="540"/>
    <cellStyle name="60% - 강조색2 3 2" xfId="2503"/>
    <cellStyle name="60% - 강조색2 3 3" xfId="6608"/>
    <cellStyle name="60% - 강조색2 30" xfId="541"/>
    <cellStyle name="60% - 강조색2 31" xfId="542"/>
    <cellStyle name="60% - 강조색2 32" xfId="6904"/>
    <cellStyle name="60% - 강조색2 4" xfId="543"/>
    <cellStyle name="60% - 강조색2 5" xfId="544"/>
    <cellStyle name="60% - 강조색2 6" xfId="545"/>
    <cellStyle name="60% - 강조색2 7" xfId="546"/>
    <cellStyle name="60% - 강조색2 8" xfId="547"/>
    <cellStyle name="60% - 강조색2 9" xfId="548"/>
    <cellStyle name="60% - 강조색3" xfId="2133" builtinId="40" customBuiltin="1"/>
    <cellStyle name="60% - 강조색3 10" xfId="549"/>
    <cellStyle name="60% - 강조색3 11" xfId="550"/>
    <cellStyle name="60% - 강조색3 12" xfId="551"/>
    <cellStyle name="60% - 강조색3 13" xfId="552"/>
    <cellStyle name="60% - 강조색3 14" xfId="553"/>
    <cellStyle name="60% - 강조색3 15" xfId="554"/>
    <cellStyle name="60% - 강조색3 16" xfId="555"/>
    <cellStyle name="60% - 강조색3 17" xfId="556"/>
    <cellStyle name="60% - 강조색3 18" xfId="557"/>
    <cellStyle name="60% - 강조색3 19" xfId="558"/>
    <cellStyle name="60% - 강조색3 2" xfId="559"/>
    <cellStyle name="60% - 강조색3 2 2" xfId="3350"/>
    <cellStyle name="60% - 강조색3 2 2 2" xfId="2939"/>
    <cellStyle name="60% - 강조색3 2 3" xfId="6075"/>
    <cellStyle name="60% - 강조색3 20" xfId="560"/>
    <cellStyle name="60% - 강조색3 21" xfId="561"/>
    <cellStyle name="60% - 강조색3 22" xfId="562"/>
    <cellStyle name="60% - 강조색3 23" xfId="563"/>
    <cellStyle name="60% - 강조색3 24" xfId="564"/>
    <cellStyle name="60% - 강조색3 25" xfId="565"/>
    <cellStyle name="60% - 강조색3 26" xfId="566"/>
    <cellStyle name="60% - 강조색3 27" xfId="567"/>
    <cellStyle name="60% - 강조색3 28" xfId="568"/>
    <cellStyle name="60% - 강조색3 29" xfId="569"/>
    <cellStyle name="60% - 강조색3 3" xfId="570"/>
    <cellStyle name="60% - 강조색3 3 2" xfId="2445"/>
    <cellStyle name="60% - 강조색3 3 3" xfId="2271"/>
    <cellStyle name="60% - 강조색3 30" xfId="571"/>
    <cellStyle name="60% - 강조색3 31" xfId="572"/>
    <cellStyle name="60% - 강조색3 32" xfId="6277"/>
    <cellStyle name="60% - 강조색3 4" xfId="573"/>
    <cellStyle name="60% - 강조색3 5" xfId="574"/>
    <cellStyle name="60% - 강조색3 6" xfId="575"/>
    <cellStyle name="60% - 강조색3 7" xfId="576"/>
    <cellStyle name="60% - 강조색3 8" xfId="577"/>
    <cellStyle name="60% - 강조색3 9" xfId="578"/>
    <cellStyle name="60% - 강조색4" xfId="2137" builtinId="44" customBuiltin="1"/>
    <cellStyle name="60% - 강조색4 10" xfId="579"/>
    <cellStyle name="60% - 강조색4 11" xfId="580"/>
    <cellStyle name="60% - 강조색4 12" xfId="581"/>
    <cellStyle name="60% - 강조색4 13" xfId="582"/>
    <cellStyle name="60% - 강조색4 14" xfId="583"/>
    <cellStyle name="60% - 강조색4 15" xfId="584"/>
    <cellStyle name="60% - 강조색4 16" xfId="585"/>
    <cellStyle name="60% - 강조색4 17" xfId="586"/>
    <cellStyle name="60% - 강조색4 18" xfId="587"/>
    <cellStyle name="60% - 강조색4 19" xfId="588"/>
    <cellStyle name="60% - 강조색4 2" xfId="589"/>
    <cellStyle name="60% - 강조색4 2 2" xfId="3349"/>
    <cellStyle name="60% - 강조색4 2 2 2" xfId="2611"/>
    <cellStyle name="60% - 강조색4 2 3" xfId="6293"/>
    <cellStyle name="60% - 강조색4 20" xfId="590"/>
    <cellStyle name="60% - 강조색4 21" xfId="591"/>
    <cellStyle name="60% - 강조색4 22" xfId="592"/>
    <cellStyle name="60% - 강조색4 23" xfId="593"/>
    <cellStyle name="60% - 강조색4 24" xfId="594"/>
    <cellStyle name="60% - 강조색4 25" xfId="595"/>
    <cellStyle name="60% - 강조색4 26" xfId="596"/>
    <cellStyle name="60% - 강조색4 27" xfId="597"/>
    <cellStyle name="60% - 강조색4 28" xfId="598"/>
    <cellStyle name="60% - 강조색4 29" xfId="599"/>
    <cellStyle name="60% - 강조색4 3" xfId="600"/>
    <cellStyle name="60% - 강조색4 3 2" xfId="6552"/>
    <cellStyle name="60% - 강조색4 3 3" xfId="6853"/>
    <cellStyle name="60% - 강조색4 30" xfId="601"/>
    <cellStyle name="60% - 강조색4 31" xfId="602"/>
    <cellStyle name="60% - 강조색4 32" xfId="6345"/>
    <cellStyle name="60% - 강조색4 4" xfId="603"/>
    <cellStyle name="60% - 강조색4 5" xfId="604"/>
    <cellStyle name="60% - 강조색4 6" xfId="605"/>
    <cellStyle name="60% - 강조색4 7" xfId="606"/>
    <cellStyle name="60% - 강조색4 8" xfId="607"/>
    <cellStyle name="60% - 강조색4 9" xfId="608"/>
    <cellStyle name="60% - 강조색5" xfId="2141" builtinId="48" customBuiltin="1"/>
    <cellStyle name="60% - 강조색5 10" xfId="609"/>
    <cellStyle name="60% - 강조색5 11" xfId="610"/>
    <cellStyle name="60% - 강조색5 12" xfId="611"/>
    <cellStyle name="60% - 강조색5 13" xfId="612"/>
    <cellStyle name="60% - 강조색5 14" xfId="613"/>
    <cellStyle name="60% - 강조색5 15" xfId="614"/>
    <cellStyle name="60% - 강조색5 16" xfId="615"/>
    <cellStyle name="60% - 강조색5 17" xfId="616"/>
    <cellStyle name="60% - 강조색5 18" xfId="617"/>
    <cellStyle name="60% - 강조색5 19" xfId="618"/>
    <cellStyle name="60% - 강조색5 2" xfId="619"/>
    <cellStyle name="60% - 강조색5 2 2" xfId="3348"/>
    <cellStyle name="60% - 강조색5 2 2 2" xfId="6488"/>
    <cellStyle name="60% - 강조색5 2 3" xfId="6365"/>
    <cellStyle name="60% - 강조색5 20" xfId="620"/>
    <cellStyle name="60% - 강조색5 21" xfId="621"/>
    <cellStyle name="60% - 강조색5 22" xfId="622"/>
    <cellStyle name="60% - 강조색5 23" xfId="623"/>
    <cellStyle name="60% - 강조색5 24" xfId="624"/>
    <cellStyle name="60% - 강조색5 25" xfId="625"/>
    <cellStyle name="60% - 강조색5 26" xfId="626"/>
    <cellStyle name="60% - 강조색5 27" xfId="627"/>
    <cellStyle name="60% - 강조색5 28" xfId="628"/>
    <cellStyle name="60% - 강조색5 29" xfId="629"/>
    <cellStyle name="60% - 강조색5 3" xfId="630"/>
    <cellStyle name="60% - 강조색5 3 2" xfId="3025"/>
    <cellStyle name="60% - 강조색5 3 3" xfId="2471"/>
    <cellStyle name="60% - 강조색5 30" xfId="631"/>
    <cellStyle name="60% - 강조색5 31" xfId="632"/>
    <cellStyle name="60% - 강조색5 32" xfId="6640"/>
    <cellStyle name="60% - 강조색5 4" xfId="633"/>
    <cellStyle name="60% - 강조색5 5" xfId="634"/>
    <cellStyle name="60% - 강조색5 6" xfId="635"/>
    <cellStyle name="60% - 강조색5 7" xfId="636"/>
    <cellStyle name="60% - 강조색5 8" xfId="637"/>
    <cellStyle name="60% - 강조색5 9" xfId="638"/>
    <cellStyle name="60% - 강조색6" xfId="2145" builtinId="52" customBuiltin="1"/>
    <cellStyle name="60% - 강조색6 10" xfId="639"/>
    <cellStyle name="60% - 강조색6 11" xfId="640"/>
    <cellStyle name="60% - 강조색6 12" xfId="641"/>
    <cellStyle name="60% - 강조색6 13" xfId="642"/>
    <cellStyle name="60% - 강조색6 14" xfId="643"/>
    <cellStyle name="60% - 강조색6 15" xfId="644"/>
    <cellStyle name="60% - 강조색6 16" xfId="645"/>
    <cellStyle name="60% - 강조색6 17" xfId="646"/>
    <cellStyle name="60% - 강조색6 18" xfId="647"/>
    <cellStyle name="60% - 강조색6 19" xfId="648"/>
    <cellStyle name="60% - 강조색6 2" xfId="649"/>
    <cellStyle name="60% - 강조색6 2 2" xfId="3347"/>
    <cellStyle name="60% - 강조색6 2 2 2" xfId="6214"/>
    <cellStyle name="60% - 강조색6 2 3" xfId="6018"/>
    <cellStyle name="60% - 강조색6 20" xfId="650"/>
    <cellStyle name="60% - 강조색6 21" xfId="651"/>
    <cellStyle name="60% - 강조색6 22" xfId="652"/>
    <cellStyle name="60% - 강조색6 23" xfId="653"/>
    <cellStyle name="60% - 강조색6 24" xfId="654"/>
    <cellStyle name="60% - 강조색6 25" xfId="655"/>
    <cellStyle name="60% - 강조색6 26" xfId="656"/>
    <cellStyle name="60% - 강조색6 27" xfId="657"/>
    <cellStyle name="60% - 강조색6 28" xfId="658"/>
    <cellStyle name="60% - 강조색6 29" xfId="659"/>
    <cellStyle name="60% - 강조색6 3" xfId="660"/>
    <cellStyle name="60% - 강조색6 3 2" xfId="2389"/>
    <cellStyle name="60% - 강조색6 3 3" xfId="2192"/>
    <cellStyle name="60% - 강조색6 30" xfId="661"/>
    <cellStyle name="60% - 강조색6 31" xfId="662"/>
    <cellStyle name="60% - 강조색6 32" xfId="7467"/>
    <cellStyle name="60% - 강조색6 4" xfId="663"/>
    <cellStyle name="60% - 강조색6 5" xfId="664"/>
    <cellStyle name="60% - 강조색6 6" xfId="665"/>
    <cellStyle name="60% - 강조색6 7" xfId="666"/>
    <cellStyle name="60% - 강조색6 8" xfId="667"/>
    <cellStyle name="60% - 강조색6 9" xfId="668"/>
    <cellStyle name="Ⅰ" xfId="669"/>
    <cellStyle name="Ⅰ 2" xfId="5481"/>
    <cellStyle name="Ⅰ 3" xfId="4490"/>
    <cellStyle name="A¡§¡©¡Ë¡þ¡ËO_FI-REV_vol-spr-rev. matrix (2) (3)ria:" xfId="5197"/>
    <cellStyle name="A¡§¡ⓒ¡E¡þ¡EO [0]_¡§￠Ri¡§u¡§¡þ¡§¡þI¡§u￠R¨I" xfId="5198"/>
    <cellStyle name="A¡§¡ⓒ¡E¡þ¡EO_¡§￠Ri¡§u¡§¡þ¡§¡þI¡§u￠R¨I" xfId="5199"/>
    <cellStyle name="A¨­￠￢￠O [0]_¨￢n¡¾ⓒø¡ic¨uc¨u¡ⓒ (2)" xfId="5200"/>
    <cellStyle name="A¨­¢¬¢Ò [0]_FI-REV_vol-spr-rev. matrix (2)ria:" xfId="5201"/>
    <cellStyle name="A¨­￠￢￠O_¨￢n¡¾ⓒø¡ic¨uc¨u¡ⓒ (2)" xfId="5202"/>
    <cellStyle name="A¨­¢¬¢Ò_FI-REV_vol-spr-rev. matrix (2) (3)ria:" xfId="5203"/>
    <cellStyle name="Accent1" xfId="3124"/>
    <cellStyle name="Accent1 - 20%" xfId="3123"/>
    <cellStyle name="Accent1 - 40%" xfId="3122"/>
    <cellStyle name="Accent1 - 60%" xfId="3121"/>
    <cellStyle name="Accent1 10" xfId="5582"/>
    <cellStyle name="Accent1 10 2" xfId="12768"/>
    <cellStyle name="Accent1 11" xfId="5707"/>
    <cellStyle name="Accent1 12" xfId="5726"/>
    <cellStyle name="Accent1 13" xfId="5740"/>
    <cellStyle name="Accent1 14" xfId="5690"/>
    <cellStyle name="Accent1 15" xfId="5694"/>
    <cellStyle name="Accent1 16" xfId="5715"/>
    <cellStyle name="Accent1 17" xfId="5849"/>
    <cellStyle name="Accent1 2" xfId="5204"/>
    <cellStyle name="Accent1 2 2" xfId="6635"/>
    <cellStyle name="Accent1 3" xfId="5608"/>
    <cellStyle name="Accent1 3 2" xfId="9735"/>
    <cellStyle name="Accent1 4" xfId="5607"/>
    <cellStyle name="Accent1 4 2" xfId="10214"/>
    <cellStyle name="Accent1 5" xfId="5566"/>
    <cellStyle name="Accent1 5 2" xfId="11802"/>
    <cellStyle name="Accent1 6" xfId="5623"/>
    <cellStyle name="Accent1 6 2" xfId="12301"/>
    <cellStyle name="Accent1 7" xfId="5601"/>
    <cellStyle name="Accent1 7 2" xfId="12705"/>
    <cellStyle name="Accent1 8" xfId="5594"/>
    <cellStyle name="Accent1 8 2" xfId="13067"/>
    <cellStyle name="Accent1 9" xfId="5615"/>
    <cellStyle name="Accent1 9 2" xfId="13384"/>
    <cellStyle name="Accent2" xfId="3120"/>
    <cellStyle name="Accent2 - 20%" xfId="3119"/>
    <cellStyle name="Accent2 - 40%" xfId="3118"/>
    <cellStyle name="Accent2 - 60%" xfId="3117"/>
    <cellStyle name="Accent2 10" xfId="5628"/>
    <cellStyle name="Accent2 10 2" xfId="6035"/>
    <cellStyle name="Accent2 11" xfId="5708"/>
    <cellStyle name="Accent2 12" xfId="5725"/>
    <cellStyle name="Accent2 13" xfId="5698"/>
    <cellStyle name="Accent2 14" xfId="5733"/>
    <cellStyle name="Accent2 15" xfId="5717"/>
    <cellStyle name="Accent2 16" xfId="5705"/>
    <cellStyle name="Accent2 17" xfId="5850"/>
    <cellStyle name="Accent2 2" xfId="5205"/>
    <cellStyle name="Accent2 2 2" xfId="7547"/>
    <cellStyle name="Accent2 3" xfId="5609"/>
    <cellStyle name="Accent2 3 2" xfId="9739"/>
    <cellStyle name="Accent2 4" xfId="5606"/>
    <cellStyle name="Accent2 4 2" xfId="10068"/>
    <cellStyle name="Accent2 5" xfId="5585"/>
    <cellStyle name="Accent2 5 2" xfId="9595"/>
    <cellStyle name="Accent2 6" xfId="4463"/>
    <cellStyle name="Accent2 6 2" xfId="10259"/>
    <cellStyle name="Accent2 7" xfId="5577"/>
    <cellStyle name="Accent2 7 2" xfId="2910"/>
    <cellStyle name="Accent2 8" xfId="5626"/>
    <cellStyle name="Accent2 8 2" xfId="10748"/>
    <cellStyle name="Accent2 9" xfId="5631"/>
    <cellStyle name="Accent2 9 2" xfId="11635"/>
    <cellStyle name="Accent3" xfId="3116"/>
    <cellStyle name="Accent3 - 20%" xfId="3115"/>
    <cellStyle name="Accent3 - 40%" xfId="3114"/>
    <cellStyle name="Accent3 - 60%" xfId="3113"/>
    <cellStyle name="Accent3 10" xfId="5629"/>
    <cellStyle name="Accent3 10 2" xfId="13281"/>
    <cellStyle name="Accent3 11" xfId="5709"/>
    <cellStyle name="Accent3 12" xfId="5724"/>
    <cellStyle name="Accent3 13" xfId="5699"/>
    <cellStyle name="Accent3 14" xfId="5732"/>
    <cellStyle name="Accent3 15" xfId="5718"/>
    <cellStyle name="Accent3 16" xfId="5745"/>
    <cellStyle name="Accent3 17" xfId="5851"/>
    <cellStyle name="Accent3 2" xfId="5206"/>
    <cellStyle name="Accent3 2 2" xfId="6689"/>
    <cellStyle name="Accent3 3" xfId="5610"/>
    <cellStyle name="Accent3 3 2" xfId="9743"/>
    <cellStyle name="Accent3 4" xfId="5605"/>
    <cellStyle name="Accent3 4 2" xfId="9958"/>
    <cellStyle name="Accent3 5" xfId="5586"/>
    <cellStyle name="Accent3 5 2" xfId="9679"/>
    <cellStyle name="Accent3 6" xfId="4462"/>
    <cellStyle name="Accent3 6 2" xfId="11683"/>
    <cellStyle name="Accent3 7" xfId="5602"/>
    <cellStyle name="Accent3 7 2" xfId="10146"/>
    <cellStyle name="Accent3 8" xfId="5570"/>
    <cellStyle name="Accent3 8 2" xfId="11872"/>
    <cellStyle name="Accent3 9" xfId="5592"/>
    <cellStyle name="Accent3 9 2" xfId="12370"/>
    <cellStyle name="Accent4" xfId="3112"/>
    <cellStyle name="Accent4 - 20%" xfId="3111"/>
    <cellStyle name="Accent4 - 40%" xfId="3110"/>
    <cellStyle name="Accent4 - 60%" xfId="3144"/>
    <cellStyle name="Accent4 10" xfId="5576"/>
    <cellStyle name="Accent4 10 2" xfId="12912"/>
    <cellStyle name="Accent4 11" xfId="5710"/>
    <cellStyle name="Accent4 12" xfId="5723"/>
    <cellStyle name="Accent4 13" xfId="5702"/>
    <cellStyle name="Accent4 14" xfId="5729"/>
    <cellStyle name="Accent4 15" xfId="5716"/>
    <cellStyle name="Accent4 16" xfId="5738"/>
    <cellStyle name="Accent4 17" xfId="5852"/>
    <cellStyle name="Accent4 2" xfId="5207"/>
    <cellStyle name="Accent4 2 2" xfId="6059"/>
    <cellStyle name="Accent4 3" xfId="5611"/>
    <cellStyle name="Accent4 3 2" xfId="9745"/>
    <cellStyle name="Accent4 4" xfId="5604"/>
    <cellStyle name="Accent4 4 2" xfId="9669"/>
    <cellStyle name="Accent4 5" xfId="5587"/>
    <cellStyle name="Accent4 5 2" xfId="6352"/>
    <cellStyle name="Accent4 6" xfId="5590"/>
    <cellStyle name="Accent4 6 2" xfId="10859"/>
    <cellStyle name="Accent4 7" xfId="5618"/>
    <cellStyle name="Accent4 7 2" xfId="9902"/>
    <cellStyle name="Accent4 8" xfId="5578"/>
    <cellStyle name="Accent4 8 2" xfId="2414"/>
    <cellStyle name="Accent4 9" xfId="4477"/>
    <cellStyle name="Accent4 9 2" xfId="7494"/>
    <cellStyle name="Accent5" xfId="3130"/>
    <cellStyle name="Accent5 - 20%" xfId="3143"/>
    <cellStyle name="Accent5 - 40%" xfId="3131"/>
    <cellStyle name="Accent5 - 60%" xfId="3109"/>
    <cellStyle name="Accent5 10" xfId="5660"/>
    <cellStyle name="Accent5 10 2" xfId="12673"/>
    <cellStyle name="Accent5 11" xfId="5711"/>
    <cellStyle name="Accent5 12" xfId="5722"/>
    <cellStyle name="Accent5 13" xfId="5720"/>
    <cellStyle name="Accent5 14" xfId="5704"/>
    <cellStyle name="Accent5 15" xfId="5743"/>
    <cellStyle name="Accent5 16" xfId="5746"/>
    <cellStyle name="Accent5 17" xfId="5853"/>
    <cellStyle name="Accent5 2" xfId="5208"/>
    <cellStyle name="Accent5 2 2" xfId="2908"/>
    <cellStyle name="Accent5 3" xfId="5612"/>
    <cellStyle name="Accent5 3 2" xfId="9747"/>
    <cellStyle name="Accent5 4" xfId="5625"/>
    <cellStyle name="Accent5 4 2" xfId="9567"/>
    <cellStyle name="Accent5 5" xfId="5588"/>
    <cellStyle name="Accent5 5 2" xfId="11744"/>
    <cellStyle name="Accent5 6" xfId="5600"/>
    <cellStyle name="Accent5 6 2" xfId="7568"/>
    <cellStyle name="Accent5 7" xfId="5619"/>
    <cellStyle name="Accent5 7 2" xfId="12093"/>
    <cellStyle name="Accent5 8" xfId="5599"/>
    <cellStyle name="Accent5 8 2" xfId="12570"/>
    <cellStyle name="Accent5 9" xfId="4612"/>
    <cellStyle name="Accent5 9 2" xfId="12945"/>
    <cellStyle name="Accent6" xfId="3142"/>
    <cellStyle name="Accent6 - 20%" xfId="3133"/>
    <cellStyle name="Accent6 - 40%" xfId="3141"/>
    <cellStyle name="Accent6 - 60%" xfId="3132"/>
    <cellStyle name="Accent6 10" xfId="5666"/>
    <cellStyle name="Accent6 10 2" xfId="13308"/>
    <cellStyle name="Accent6 11" xfId="5712"/>
    <cellStyle name="Accent6 12" xfId="5739"/>
    <cellStyle name="Accent6 13" xfId="5721"/>
    <cellStyle name="Accent6 14" xfId="5703"/>
    <cellStyle name="Accent6 15" xfId="5689"/>
    <cellStyle name="Accent6 16" xfId="5697"/>
    <cellStyle name="Accent6 17" xfId="5854"/>
    <cellStyle name="Accent6 2" xfId="5209"/>
    <cellStyle name="Accent6 2 2" xfId="2479"/>
    <cellStyle name="Accent6 3" xfId="5613"/>
    <cellStyle name="Accent6 3 2" xfId="9749"/>
    <cellStyle name="Accent6 4" xfId="4479"/>
    <cellStyle name="Accent6 4 2" xfId="7107"/>
    <cellStyle name="Accent6 5" xfId="5589"/>
    <cellStyle name="Accent6 5 2" xfId="11772"/>
    <cellStyle name="Accent6 6" xfId="5663"/>
    <cellStyle name="Accent6 6 2" xfId="11716"/>
    <cellStyle name="Accent6 7" xfId="5603"/>
    <cellStyle name="Accent6 7 2" xfId="11440"/>
    <cellStyle name="Accent6 8" xfId="5593"/>
    <cellStyle name="Accent6 8 2" xfId="12052"/>
    <cellStyle name="Accent6 9" xfId="5665"/>
    <cellStyle name="Accent6 9 2" xfId="12536"/>
    <cellStyle name="Acctg" xfId="5210"/>
    <cellStyle name="Åëè­" xfId="670"/>
    <cellStyle name="Åëè­ [0]" xfId="671"/>
    <cellStyle name="AeE­ [0]_ ¸n A÷_V100 ºI¹I,³≫¼o 2.2 PILOT " xfId="5211"/>
    <cellStyle name="ÅëÈ­ [0]_ 우리F&amp;I 연결정산표 검토의 워크시트" xfId="5212"/>
    <cellStyle name="AeE­ [0]_´c¿u¿μCa11¿u (Au¸A´eºn)  " xfId="5213"/>
    <cellStyle name="Åëè­ [0]_090608_업무보고서 개정_복호화(2)" xfId="672"/>
    <cellStyle name="AeE­ [0]_9711 (2)_gname (2)s" xfId="5214"/>
    <cellStyle name="ÅëÈ­ [0]_97MBO" xfId="673"/>
    <cellStyle name="AeE­ [0]_97MBO (2)" xfId="674"/>
    <cellStyle name="ÅëÈ­ [0]_97MBO (2)" xfId="675"/>
    <cellStyle name="AeE­ [0]_97MBO (2) 10" xfId="676"/>
    <cellStyle name="ÅëÈ­ [0]_97MBO (2) 10" xfId="3345"/>
    <cellStyle name="AeE­ [0]_97MBO (2) 10 10" xfId="10918"/>
    <cellStyle name="ÅëÈ­ [0]_97MBO (2) 10 10" xfId="12699"/>
    <cellStyle name="AeE­ [0]_97MBO (2) 10 2" xfId="6409"/>
    <cellStyle name="ÅëÈ­ [0]_97MBO (2) 10 2" xfId="6982"/>
    <cellStyle name="AeE­ [0]_97MBO (2) 10 3" xfId="9757"/>
    <cellStyle name="ÅëÈ­ [0]_97MBO (2) 10 3" xfId="9733"/>
    <cellStyle name="AeE­ [0]_97MBO (2) 10 4" xfId="11593"/>
    <cellStyle name="ÅëÈ­ [0]_97MBO (2) 10 4" xfId="10919"/>
    <cellStyle name="AeE­ [0]_97MBO (2) 10 5" xfId="11490"/>
    <cellStyle name="ÅëÈ­ [0]_97MBO (2) 10 5" xfId="11837"/>
    <cellStyle name="AeE­ [0]_97MBO (2) 10 6" xfId="11810"/>
    <cellStyle name="ÅëÈ­ [0]_97MBO (2) 10 6" xfId="12336"/>
    <cellStyle name="AeE­ [0]_97MBO (2) 10 7" xfId="12178"/>
    <cellStyle name="ÅëÈ­ [0]_97MBO (2) 10 7" xfId="12736"/>
    <cellStyle name="AeE­ [0]_97MBO (2) 10 8" xfId="10159"/>
    <cellStyle name="ÅëÈ­ [0]_97MBO (2) 10 8" xfId="13095"/>
    <cellStyle name="AeE­ [0]_97MBO (2) 10 9" xfId="12115"/>
    <cellStyle name="ÅëÈ­ [0]_97MBO (2) 10 9" xfId="13402"/>
    <cellStyle name="AeE­ [0]_97MBO (2) 11" xfId="3344"/>
    <cellStyle name="ÅëÈ­ [0]_97MBO (2) 11" xfId="3343"/>
    <cellStyle name="AeE­ [0]_97MBO (2) 11 10" xfId="12204"/>
    <cellStyle name="ÅëÈ­ [0]_97MBO (2) 11 10" xfId="12882"/>
    <cellStyle name="AeE­ [0]_97MBO (2) 11 2" xfId="8056"/>
    <cellStyle name="ÅëÈ­ [0]_97MBO (2) 11 2" xfId="8055"/>
    <cellStyle name="AeE­ [0]_97MBO (2) 11 3" xfId="10790"/>
    <cellStyle name="ÅëÈ­ [0]_97MBO (2) 11 3" xfId="10789"/>
    <cellStyle name="AeE­ [0]_97MBO (2) 11 4" xfId="10054"/>
    <cellStyle name="ÅëÈ­ [0]_97MBO (2) 11 4" xfId="10869"/>
    <cellStyle name="AeE­ [0]_97MBO (2) 11 5" xfId="2208"/>
    <cellStyle name="ÅëÈ­ [0]_97MBO (2) 11 5" xfId="6794"/>
    <cellStyle name="AeE­ [0]_97MBO (2) 11 6" xfId="12256"/>
    <cellStyle name="ÅëÈ­ [0]_97MBO (2) 11 6" xfId="12255"/>
    <cellStyle name="AeE­ [0]_97MBO (2) 11 7" xfId="12665"/>
    <cellStyle name="ÅëÈ­ [0]_97MBO (2) 11 7" xfId="12664"/>
    <cellStyle name="AeE­ [0]_97MBO (2) 11 8" xfId="13032"/>
    <cellStyle name="ÅëÈ­ [0]_97MBO (2) 11 8" xfId="13031"/>
    <cellStyle name="AeE­ [0]_97MBO (2) 11 9" xfId="13357"/>
    <cellStyle name="ÅëÈ­ [0]_97MBO (2) 11 9" xfId="13356"/>
    <cellStyle name="AeE­ [0]_97MBO (2) 12" xfId="3342"/>
    <cellStyle name="ÅëÈ­ [0]_97MBO (2) 12" xfId="3341"/>
    <cellStyle name="AeE­ [0]_97MBO (2) 12 10" xfId="12250"/>
    <cellStyle name="ÅëÈ­ [0]_97MBO (2) 12 10" xfId="13651"/>
    <cellStyle name="AeE­ [0]_97MBO (2) 12 2" xfId="6429"/>
    <cellStyle name="ÅëÈ­ [0]_97MBO (2) 12 2" xfId="2269"/>
    <cellStyle name="AeE­ [0]_97MBO (2) 12 3" xfId="9982"/>
    <cellStyle name="ÅëÈ­ [0]_97MBO (2) 12 3" xfId="9973"/>
    <cellStyle name="AeE­ [0]_97MBO (2) 12 4" xfId="10883"/>
    <cellStyle name="ÅëÈ­ [0]_97MBO (2) 12 4" xfId="11095"/>
    <cellStyle name="AeE­ [0]_97MBO (2) 12 5" xfId="11800"/>
    <cellStyle name="ÅëÈ­ [0]_97MBO (2) 12 5" xfId="12000"/>
    <cellStyle name="AeE­ [0]_97MBO (2) 12 6" xfId="6572"/>
    <cellStyle name="ÅëÈ­ [0]_97MBO (2) 12 6" xfId="10650"/>
    <cellStyle name="AeE­ [0]_97MBO (2) 12 7" xfId="10236"/>
    <cellStyle name="ÅëÈ­ [0]_97MBO (2) 12 7" xfId="10930"/>
    <cellStyle name="AeE­ [0]_97MBO (2) 12 8" xfId="12127"/>
    <cellStyle name="ÅëÈ­ [0]_97MBO (2) 12 8" xfId="2195"/>
    <cellStyle name="AeE­ [0]_97MBO (2) 12 9" xfId="12595"/>
    <cellStyle name="ÅëÈ­ [0]_97MBO (2) 12 9" xfId="11871"/>
    <cellStyle name="AeE­ [0]_97MBO (2) 13" xfId="3340"/>
    <cellStyle name="ÅëÈ­ [0]_97MBO (2) 13" xfId="3338"/>
    <cellStyle name="AeE­ [0]_97MBO (2) 13 10" xfId="13649"/>
    <cellStyle name="ÅëÈ­ [0]_97MBO (2) 13 10" xfId="13663"/>
    <cellStyle name="AeE­ [0]_97MBO (2) 13 2" xfId="8120"/>
    <cellStyle name="ÅëÈ­ [0]_97MBO (2) 13 2" xfId="8119"/>
    <cellStyle name="AeE­ [0]_97MBO (2) 13 3" xfId="10839"/>
    <cellStyle name="ÅëÈ­ [0]_97MBO (2) 13 3" xfId="10838"/>
    <cellStyle name="AeE­ [0]_97MBO (2) 13 4" xfId="11102"/>
    <cellStyle name="ÅëÈ­ [0]_97MBO (2) 13 4" xfId="11101"/>
    <cellStyle name="AeE­ [0]_97MBO (2) 13 5" xfId="11996"/>
    <cellStyle name="ÅëÈ­ [0]_97MBO (2) 13 5" xfId="12030"/>
    <cellStyle name="AeE­ [0]_97MBO (2) 13 6" xfId="12482"/>
    <cellStyle name="ÅëÈ­ [0]_97MBO (2) 13 6" xfId="12515"/>
    <cellStyle name="AeE­ [0]_97MBO (2) 13 7" xfId="12868"/>
    <cellStyle name="ÅëÈ­ [0]_97MBO (2) 13 7" xfId="12894"/>
    <cellStyle name="AeE­ [0]_97MBO (2) 13 8" xfId="13212"/>
    <cellStyle name="ÅëÈ­ [0]_97MBO (2) 13 8" xfId="13238"/>
    <cellStyle name="AeE­ [0]_97MBO (2) 13 9" xfId="13490"/>
    <cellStyle name="ÅëÈ­ [0]_97MBO (2) 13 9" xfId="13509"/>
    <cellStyle name="AeE­ [0]_97MBO (2) 14" xfId="3337"/>
    <cellStyle name="ÅëÈ­ [0]_97MBO (2) 14" xfId="3336"/>
    <cellStyle name="AeE­ [0]_97MBO (2) 14 10" xfId="13444"/>
    <cellStyle name="ÅëÈ­ [0]_97MBO (2) 14 10" xfId="12367"/>
    <cellStyle name="AeE­ [0]_97MBO (2) 14 2" xfId="2872"/>
    <cellStyle name="ÅëÈ­ [0]_97MBO (2) 14 2" xfId="2967"/>
    <cellStyle name="AeE­ [0]_97MBO (2) 14 3" xfId="10096"/>
    <cellStyle name="ÅëÈ­ [0]_97MBO (2) 14 3" xfId="10095"/>
    <cellStyle name="AeE­ [0]_97MBO (2) 14 4" xfId="11364"/>
    <cellStyle name="ÅëÈ­ [0]_97MBO (2) 14 4" xfId="11409"/>
    <cellStyle name="AeE­ [0]_97MBO (2) 14 5" xfId="11444"/>
    <cellStyle name="ÅëÈ­ [0]_97MBO (2) 14 5" xfId="11363"/>
    <cellStyle name="AeE­ [0]_97MBO (2) 14 6" xfId="10892"/>
    <cellStyle name="ÅëÈ­ [0]_97MBO (2) 14 6" xfId="12142"/>
    <cellStyle name="AeE­ [0]_97MBO (2) 14 7" xfId="11472"/>
    <cellStyle name="ÅëÈ­ [0]_97MBO (2) 14 7" xfId="12610"/>
    <cellStyle name="AeE­ [0]_97MBO (2) 14 8" xfId="7322"/>
    <cellStyle name="ÅëÈ­ [0]_97MBO (2) 14 8" xfId="12978"/>
    <cellStyle name="AeE­ [0]_97MBO (2) 14 9" xfId="11091"/>
    <cellStyle name="ÅëÈ­ [0]_97MBO (2) 14 9" xfId="13311"/>
    <cellStyle name="AeE­ [0]_97MBO (2) 15" xfId="8186"/>
    <cellStyle name="ÅëÈ­ [0]_97MBO (2) 15" xfId="8185"/>
    <cellStyle name="AeE­ [0]_97MBO (2) 16" xfId="6560"/>
    <cellStyle name="ÅëÈ­ [0]_97MBO (2) 16" xfId="7611"/>
    <cellStyle name="AeE­ [0]_97MBO (2) 17" xfId="8247"/>
    <cellStyle name="ÅëÈ­ [0]_97MBO (2) 17" xfId="8246"/>
    <cellStyle name="AeE­ [0]_97MBO (2) 18" xfId="8299"/>
    <cellStyle name="ÅëÈ­ [0]_97MBO (2) 18" xfId="8298"/>
    <cellStyle name="AeE­ [0]_97MBO (2) 19" xfId="8379"/>
    <cellStyle name="ÅëÈ­ [0]_97MBO (2) 19" xfId="8378"/>
    <cellStyle name="AeE­ [0]_97MBO (2) 2" xfId="3335"/>
    <cellStyle name="ÅëÈ­ [0]_97MBO (2) 2" xfId="3334"/>
    <cellStyle name="AeE­ [0]_97MBO (2) 2 10" xfId="13340"/>
    <cellStyle name="ÅëÈ­ [0]_97MBO (2) 2 10" xfId="11121"/>
    <cellStyle name="AeE­ [0]_97MBO (2) 2 11" xfId="13396"/>
    <cellStyle name="ÅëÈ­ [0]_97MBO (2) 2 2" xfId="2584"/>
    <cellStyle name="AeE­ [0]_97MBO (2) 2 3" xfId="2664"/>
    <cellStyle name="ÅëÈ­ [0]_97MBO (2) 2 3" xfId="9758"/>
    <cellStyle name="AeE­ [0]_97MBO (2) 2 4" xfId="9756"/>
    <cellStyle name="ÅëÈ­ [0]_97MBO (2) 2 4" xfId="11554"/>
    <cellStyle name="AeE­ [0]_97MBO (2) 2 5" xfId="10511"/>
    <cellStyle name="ÅëÈ­ [0]_97MBO (2) 2 5" xfId="10177"/>
    <cellStyle name="AeE­ [0]_97MBO (2) 2 6" xfId="11214"/>
    <cellStyle name="ÅëÈ­ [0]_97MBO (2) 2 6" xfId="12095"/>
    <cellStyle name="AeE­ [0]_97MBO (2) 2 7" xfId="12211"/>
    <cellStyle name="ÅëÈ­ [0]_97MBO (2) 2 7" xfId="12572"/>
    <cellStyle name="AeE­ [0]_97MBO (2) 2 8" xfId="12647"/>
    <cellStyle name="ÅëÈ­ [0]_97MBO (2) 2 8" xfId="12946"/>
    <cellStyle name="AeE­ [0]_97MBO (2) 2 9" xfId="13017"/>
    <cellStyle name="ÅëÈ­ [0]_97MBO (2) 2 9" xfId="13282"/>
    <cellStyle name="AeE­ [0]_97MBO (2) 20" xfId="8443"/>
    <cellStyle name="ÅëÈ­ [0]_97MBO (2) 20" xfId="8442"/>
    <cellStyle name="AeE­ [0]_97MBO (2) 21" xfId="8505"/>
    <cellStyle name="ÅëÈ­ [0]_97MBO (2) 21" xfId="8504"/>
    <cellStyle name="AeE­ [0]_97MBO (2) 22" xfId="8569"/>
    <cellStyle name="ÅëÈ­ [0]_97MBO (2) 22" xfId="8568"/>
    <cellStyle name="AeE­ [0]_97MBO (2) 23" xfId="8631"/>
    <cellStyle name="ÅëÈ­ [0]_97MBO (2) 23" xfId="8630"/>
    <cellStyle name="AeE­ [0]_97MBO (2) 24" xfId="8695"/>
    <cellStyle name="ÅëÈ­ [0]_97MBO (2) 24" xfId="8694"/>
    <cellStyle name="AeE­ [0]_97MBO (2) 25" xfId="8757"/>
    <cellStyle name="ÅëÈ­ [0]_97MBO (2) 25" xfId="8756"/>
    <cellStyle name="AeE­ [0]_97MBO (2) 26" xfId="8819"/>
    <cellStyle name="ÅëÈ­ [0]_97MBO (2) 26" xfId="8818"/>
    <cellStyle name="AeE­ [0]_97MBO (2) 27" xfId="8881"/>
    <cellStyle name="ÅëÈ­ [0]_97MBO (2) 27" xfId="8880"/>
    <cellStyle name="AeE­ [0]_97MBO (2) 28" xfId="8942"/>
    <cellStyle name="ÅëÈ­ [0]_97MBO (2) 28" xfId="8941"/>
    <cellStyle name="AeE­ [0]_97MBO (2) 29" xfId="9003"/>
    <cellStyle name="ÅëÈ­ [0]_97MBO (2) 29" xfId="9002"/>
    <cellStyle name="AeE­ [0]_97MBO (2) 3" xfId="2565"/>
    <cellStyle name="ÅëÈ­ [0]_97MBO (2) 3" xfId="3333"/>
    <cellStyle name="AeE­ [0]_97MBO (2) 3 2" xfId="3332"/>
    <cellStyle name="ÅëÈ­ [0]_97MBO (2) 3 2" xfId="2902"/>
    <cellStyle name="AeE­ [0]_97MBO (2) 30" xfId="9063"/>
    <cellStyle name="ÅëÈ­ [0]_97MBO (2) 30" xfId="9062"/>
    <cellStyle name="AeE­ [0]_97MBO (2) 31" xfId="9122"/>
    <cellStyle name="ÅëÈ­ [0]_97MBO (2) 31" xfId="9121"/>
    <cellStyle name="AeE­ [0]_97MBO (2) 32" xfId="9178"/>
    <cellStyle name="ÅëÈ­ [0]_97MBO (2) 32" xfId="9177"/>
    <cellStyle name="AeE­ [0]_97MBO (2) 33" xfId="9232"/>
    <cellStyle name="ÅëÈ­ [0]_97MBO (2) 33" xfId="9231"/>
    <cellStyle name="AeE­ [0]_97MBO (2) 34" xfId="9283"/>
    <cellStyle name="ÅëÈ­ [0]_97MBO (2) 34" xfId="9282"/>
    <cellStyle name="AeE­ [0]_97MBO (2) 35" xfId="9331"/>
    <cellStyle name="ÅëÈ­ [0]_97MBO (2) 35" xfId="9330"/>
    <cellStyle name="AeE­ [0]_97MBO (2) 36" xfId="9377"/>
    <cellStyle name="ÅëÈ­ [0]_97MBO (2) 36" xfId="9376"/>
    <cellStyle name="AeE­ [0]_97MBO (2) 37" xfId="9419"/>
    <cellStyle name="ÅëÈ­ [0]_97MBO (2) 37" xfId="9418"/>
    <cellStyle name="AeE­ [0]_97MBO (2) 38" xfId="9453"/>
    <cellStyle name="ÅëÈ­ [0]_97MBO (2) 38" xfId="9452"/>
    <cellStyle name="AeE­ [0]_97MBO (2) 39" xfId="9483"/>
    <cellStyle name="ÅëÈ­ [0]_97MBO (2) 39" xfId="9482"/>
    <cellStyle name="AeE­ [0]_97MBO (2) 4" xfId="6655"/>
    <cellStyle name="ÅëÈ­ [0]_97MBO (2) 4" xfId="3331"/>
    <cellStyle name="AeE­ [0]_97MBO (2) 4 2" xfId="3330"/>
    <cellStyle name="ÅëÈ­ [0]_97MBO (2) 4 2" xfId="2940"/>
    <cellStyle name="AeE­ [0]_97MBO (2) 40" xfId="9505"/>
    <cellStyle name="ÅëÈ­ [0]_97MBO (2) 40" xfId="9504"/>
    <cellStyle name="AeE­ [0]_97MBO (2) 41" xfId="9525"/>
    <cellStyle name="ÅëÈ­ [0]_97MBO (2) 41" xfId="9524"/>
    <cellStyle name="AeE­ [0]_97MBO (2) 42" xfId="9539"/>
    <cellStyle name="ÅëÈ­ [0]_97MBO (2) 42" xfId="9538"/>
    <cellStyle name="AeE­ [0]_97MBO (2) 43" xfId="9549"/>
    <cellStyle name="ÅëÈ­ [0]_97MBO (2) 43" xfId="9548"/>
    <cellStyle name="AeE­ [0]_97MBO (2) 44" xfId="9556"/>
    <cellStyle name="ÅëÈ­ [0]_97MBO (2) 44" xfId="9555"/>
    <cellStyle name="AeE­ [0]_97MBO (2) 5" xfId="5987"/>
    <cellStyle name="ÅëÈ­ [0]_97MBO (2) 5" xfId="3329"/>
    <cellStyle name="AeE­ [0]_97MBO (2) 5 2" xfId="3328"/>
    <cellStyle name="ÅëÈ­ [0]_97MBO (2) 5 2" xfId="6235"/>
    <cellStyle name="AeE­ [0]_97MBO (2) 6" xfId="7912"/>
    <cellStyle name="ÅëÈ­ [0]_97MBO (2) 6" xfId="3327"/>
    <cellStyle name="AeE­ [0]_97MBO (2) 7" xfId="3325"/>
    <cellStyle name="ÅëÈ­ [0]_97MBO (2) 7" xfId="3324"/>
    <cellStyle name="AeE­ [0]_97MBO (2) 7 10" xfId="13084"/>
    <cellStyle name="ÅëÈ­ [0]_97MBO (2) 7 10" xfId="13109"/>
    <cellStyle name="AeE­ [0]_97MBO (2) 7 2" xfId="2204"/>
    <cellStyle name="ÅëÈ­ [0]_97MBO (2) 7 2" xfId="7911"/>
    <cellStyle name="AeE­ [0]_97MBO (2) 7 3" xfId="9569"/>
    <cellStyle name="ÅëÈ­ [0]_97MBO (2) 7 3" xfId="10673"/>
    <cellStyle name="AeE­ [0]_97MBO (2) 7 4" xfId="11597"/>
    <cellStyle name="ÅëÈ­ [0]_97MBO (2) 7 4" xfId="10847"/>
    <cellStyle name="AeE­ [0]_97MBO (2) 7 5" xfId="10139"/>
    <cellStyle name="ÅëÈ­ [0]_97MBO (2) 7 5" xfId="9590"/>
    <cellStyle name="AeE­ [0]_97MBO (2) 7 6" xfId="11093"/>
    <cellStyle name="ÅëÈ­ [0]_97MBO (2) 7 6" xfId="10244"/>
    <cellStyle name="AeE­ [0]_97MBO (2) 7 7" xfId="10485"/>
    <cellStyle name="ÅëÈ­ [0]_97MBO (2) 7 7" xfId="10905"/>
    <cellStyle name="AeE­ [0]_97MBO (2) 7 8" xfId="10961"/>
    <cellStyle name="ÅëÈ­ [0]_97MBO (2) 7 8" xfId="6343"/>
    <cellStyle name="AeE­ [0]_97MBO (2) 7 9" xfId="11881"/>
    <cellStyle name="ÅëÈ­ [0]_97MBO (2) 7 9" xfId="12253"/>
    <cellStyle name="AeE­ [0]_97MBO (2) 8" xfId="3323"/>
    <cellStyle name="ÅëÈ­ [0]_97MBO (2) 8" xfId="3322"/>
    <cellStyle name="AeE­ [0]_97MBO (2) 8 10" xfId="13527"/>
    <cellStyle name="ÅëÈ­ [0]_97MBO (2) 8 10" xfId="11523"/>
    <cellStyle name="AeE­ [0]_97MBO (2) 8 2" xfId="7993"/>
    <cellStyle name="ÅëÈ­ [0]_97MBO (2) 8 2" xfId="7644"/>
    <cellStyle name="AeE­ [0]_97MBO (2) 8 3" xfId="10742"/>
    <cellStyle name="ÅëÈ­ [0]_97MBO (2) 8 3" xfId="9568"/>
    <cellStyle name="AeE­ [0]_97MBO (2) 8 4" xfId="9805"/>
    <cellStyle name="ÅëÈ­ [0]_97MBO (2) 8 4" xfId="11598"/>
    <cellStyle name="AeE­ [0]_97MBO (2) 8 5" xfId="9722"/>
    <cellStyle name="ÅëÈ­ [0]_97MBO (2) 8 5" xfId="10138"/>
    <cellStyle name="AeE­ [0]_97MBO (2) 8 6" xfId="11231"/>
    <cellStyle name="ÅëÈ­ [0]_97MBO (2) 8 6" xfId="11094"/>
    <cellStyle name="AeE­ [0]_97MBO (2) 8 7" xfId="12105"/>
    <cellStyle name="ÅëÈ­ [0]_97MBO (2) 8 7" xfId="11758"/>
    <cellStyle name="AeE­ [0]_97MBO (2) 8 8" xfId="12582"/>
    <cellStyle name="ÅëÈ­ [0]_97MBO (2) 8 8" xfId="9715"/>
    <cellStyle name="AeE­ [0]_97MBO (2) 8 9" xfId="12955"/>
    <cellStyle name="ÅëÈ­ [0]_97MBO (2) 8 9" xfId="10212"/>
    <cellStyle name="AeE­ [0]_97MBO (2) 9" xfId="3321"/>
    <cellStyle name="ÅëÈ­ [0]_97MBO (2) 9" xfId="3320"/>
    <cellStyle name="AeE­ [0]_97MBO (2) 9 10" xfId="13313"/>
    <cellStyle name="ÅëÈ­ [0]_97MBO (2) 9 10" xfId="13510"/>
    <cellStyle name="AeE­ [0]_97MBO (2) 9 2" xfId="2196"/>
    <cellStyle name="ÅëÈ­ [0]_97MBO (2) 9 2" xfId="7992"/>
    <cellStyle name="AeE­ [0]_97MBO (2) 9 3" xfId="9734"/>
    <cellStyle name="ÅëÈ­ [0]_97MBO (2) 9 3" xfId="10741"/>
    <cellStyle name="AeE­ [0]_97MBO (2) 9 4" xfId="10217"/>
    <cellStyle name="ÅëÈ­ [0]_97MBO (2) 9 4" xfId="6265"/>
    <cellStyle name="AeE­ [0]_97MBO (2) 9 5" xfId="11836"/>
    <cellStyle name="ÅëÈ­ [0]_97MBO (2) 9 5" xfId="9691"/>
    <cellStyle name="AeE­ [0]_97MBO (2) 9 6" xfId="12335"/>
    <cellStyle name="ÅëÈ­ [0]_97MBO (2) 9 6" xfId="11232"/>
    <cellStyle name="AeE­ [0]_97MBO (2) 9 7" xfId="12735"/>
    <cellStyle name="ÅëÈ­ [0]_97MBO (2) 9 7" xfId="12076"/>
    <cellStyle name="AeE­ [0]_97MBO (2) 9 8" xfId="13094"/>
    <cellStyle name="ÅëÈ­ [0]_97MBO (2) 9 8" xfId="12555"/>
    <cellStyle name="AeE­ [0]_97MBO (2) 9 9" xfId="13401"/>
    <cellStyle name="ÅëÈ­ [0]_97MBO (2) 9 9" xfId="12930"/>
    <cellStyle name="AeE­ [0]_97MBO (2)_보고서1(1)" xfId="6323"/>
    <cellStyle name="ÅëÈ­ [0]_97MBO (2)_보고서1(1)" xfId="6546"/>
    <cellStyle name="AeE­ [0]_97MBO 10" xfId="3319"/>
    <cellStyle name="ÅëÈ­ [0]_97MBO 10" xfId="3318"/>
    <cellStyle name="AeE­ [0]_97MBO 10 10" xfId="13547"/>
    <cellStyle name="ÅëÈ­ [0]_97MBO 10 10" xfId="12588"/>
    <cellStyle name="AeE­ [0]_97MBO 10 2" xfId="2850"/>
    <cellStyle name="ÅëÈ­ [0]_97MBO 10 2" xfId="2808"/>
    <cellStyle name="AeE­ [0]_97MBO 10 3" xfId="9753"/>
    <cellStyle name="ÅëÈ­ [0]_97MBO 10 3" xfId="9752"/>
    <cellStyle name="AeE­ [0]_97MBO 10 4" xfId="11690"/>
    <cellStyle name="ÅëÈ­ [0]_97MBO 10 4" xfId="11691"/>
    <cellStyle name="AeE­ [0]_97MBO 10 5" xfId="11373"/>
    <cellStyle name="ÅëÈ­ [0]_97MBO 10 5" xfId="11545"/>
    <cellStyle name="AeE­ [0]_97MBO 10 6" xfId="12230"/>
    <cellStyle name="ÅëÈ­ [0]_97MBO 10 6" xfId="10957"/>
    <cellStyle name="AeE­ [0]_97MBO 10 7" xfId="11799"/>
    <cellStyle name="ÅëÈ­ [0]_97MBO 10 7" xfId="10208"/>
    <cellStyle name="AeE­ [0]_97MBO 10 8" xfId="12299"/>
    <cellStyle name="ÅëÈ­ [0]_97MBO 10 8" xfId="9562"/>
    <cellStyle name="AeE­ [0]_97MBO 10 9" xfId="12703"/>
    <cellStyle name="ÅëÈ­ [0]_97MBO 10 9" xfId="12266"/>
    <cellStyle name="AeE­ [0]_97MBO 11" xfId="3317"/>
    <cellStyle name="ÅëÈ­ [0]_97MBO 11" xfId="3316"/>
    <cellStyle name="AeE­ [0]_97MBO 11 10" xfId="11587"/>
    <cellStyle name="ÅëÈ­ [0]_97MBO 11 10" xfId="9616"/>
    <cellStyle name="AeE­ [0]_97MBO 11 2" xfId="8058"/>
    <cellStyle name="ÅëÈ­ [0]_97MBO 11 2" xfId="8057"/>
    <cellStyle name="AeE­ [0]_97MBO 11 3" xfId="10792"/>
    <cellStyle name="ÅëÈ­ [0]_97MBO 11 3" xfId="10791"/>
    <cellStyle name="AeE­ [0]_97MBO 11 4" xfId="10823"/>
    <cellStyle name="ÅëÈ­ [0]_97MBO 11 4" xfId="10056"/>
    <cellStyle name="AeE­ [0]_97MBO 11 5" xfId="9606"/>
    <cellStyle name="ÅëÈ­ [0]_97MBO 11 5" xfId="2866"/>
    <cellStyle name="AeE­ [0]_97MBO 11 6" xfId="10252"/>
    <cellStyle name="ÅëÈ­ [0]_97MBO 11 6" xfId="9947"/>
    <cellStyle name="AeE­ [0]_97MBO 11 7" xfId="11147"/>
    <cellStyle name="ÅëÈ­ [0]_97MBO 11 7" xfId="11192"/>
    <cellStyle name="AeE­ [0]_97MBO 11 8" xfId="12034"/>
    <cellStyle name="ÅëÈ­ [0]_97MBO 11 8" xfId="9618"/>
    <cellStyle name="AeE­ [0]_97MBO 11 9" xfId="11502"/>
    <cellStyle name="ÅëÈ­ [0]_97MBO 11 9" xfId="10258"/>
    <cellStyle name="AeE­ [0]_97MBO 12" xfId="3315"/>
    <cellStyle name="ÅëÈ­ [0]_97MBO 12" xfId="3314"/>
    <cellStyle name="AeE­ [0]_97MBO 12 10" xfId="12722"/>
    <cellStyle name="ÅëÈ­ [0]_97MBO 12 10" xfId="12521"/>
    <cellStyle name="AeE­ [0]_97MBO 12 2" xfId="5924"/>
    <cellStyle name="ÅëÈ­ [0]_97MBO 12 2" xfId="5969"/>
    <cellStyle name="AeE­ [0]_97MBO 12 3" xfId="9984"/>
    <cellStyle name="ÅëÈ­ [0]_97MBO 12 3" xfId="9983"/>
    <cellStyle name="AeE­ [0]_97MBO 12 4" xfId="10099"/>
    <cellStyle name="ÅëÈ­ [0]_97MBO 12 4" xfId="10874"/>
    <cellStyle name="AeE­ [0]_97MBO 12 5" xfId="9564"/>
    <cellStyle name="ÅëÈ­ [0]_97MBO 12 5" xfId="6215"/>
    <cellStyle name="AeE­ [0]_97MBO 12 6" xfId="12264"/>
    <cellStyle name="ÅëÈ­ [0]_97MBO 12 6" xfId="12274"/>
    <cellStyle name="AeE­ [0]_97MBO 12 7" xfId="12671"/>
    <cellStyle name="ÅëÈ­ [0]_97MBO 12 7" xfId="12681"/>
    <cellStyle name="AeE­ [0]_97MBO 12 8" xfId="13037"/>
    <cellStyle name="ÅëÈ­ [0]_97MBO 12 8" xfId="13044"/>
    <cellStyle name="AeE­ [0]_97MBO 12 9" xfId="13363"/>
    <cellStyle name="ÅëÈ­ [0]_97MBO 12 9" xfId="13367"/>
    <cellStyle name="AeE­ [0]_97MBO 13" xfId="3312"/>
    <cellStyle name="ÅëÈ­ [0]_97MBO 13" xfId="3311"/>
    <cellStyle name="AeE­ [0]_97MBO 13 10" xfId="13632"/>
    <cellStyle name="ÅëÈ­ [0]_97MBO 13 10" xfId="13650"/>
    <cellStyle name="AeE­ [0]_97MBO 13 2" xfId="8122"/>
    <cellStyle name="ÅëÈ­ [0]_97MBO 13 2" xfId="8121"/>
    <cellStyle name="AeE­ [0]_97MBO 13 3" xfId="10841"/>
    <cellStyle name="ÅëÈ­ [0]_97MBO 13 3" xfId="10840"/>
    <cellStyle name="AeE­ [0]_97MBO 13 4" xfId="11058"/>
    <cellStyle name="ÅëÈ­ [0]_97MBO 13 4" xfId="11057"/>
    <cellStyle name="AeE­ [0]_97MBO 13 5" xfId="11954"/>
    <cellStyle name="ÅëÈ­ [0]_97MBO 13 5" xfId="11997"/>
    <cellStyle name="AeE­ [0]_97MBO 13 6" xfId="12445"/>
    <cellStyle name="ÅëÈ­ [0]_97MBO 13 6" xfId="12483"/>
    <cellStyle name="AeE­ [0]_97MBO 13 7" xfId="12838"/>
    <cellStyle name="ÅëÈ­ [0]_97MBO 13 7" xfId="12869"/>
    <cellStyle name="AeE­ [0]_97MBO 13 8" xfId="13184"/>
    <cellStyle name="ÅëÈ­ [0]_97MBO 13 8" xfId="13213"/>
    <cellStyle name="AeE­ [0]_97MBO 13 9" xfId="13468"/>
    <cellStyle name="ÅëÈ­ [0]_97MBO 13 9" xfId="13491"/>
    <cellStyle name="AeE­ [0]_97MBO 14" xfId="3310"/>
    <cellStyle name="ÅëÈ­ [0]_97MBO 14" xfId="3309"/>
    <cellStyle name="AeE­ [0]_97MBO 14 10" xfId="12752"/>
    <cellStyle name="ÅëÈ­ [0]_97MBO 14 10" xfId="11206"/>
    <cellStyle name="AeE­ [0]_97MBO 14 2" xfId="6174"/>
    <cellStyle name="ÅëÈ­ [0]_97MBO 14 2" xfId="6971"/>
    <cellStyle name="AeE­ [0]_97MBO 14 3" xfId="10098"/>
    <cellStyle name="ÅëÈ­ [0]_97MBO 14 3" xfId="10097"/>
    <cellStyle name="AeE­ [0]_97MBO 14 4" xfId="11330"/>
    <cellStyle name="ÅëÈ­ [0]_97MBO 14 4" xfId="10470"/>
    <cellStyle name="AeE­ [0]_97MBO 14 5" xfId="11016"/>
    <cellStyle name="ÅëÈ­ [0]_97MBO 14 5" xfId="11648"/>
    <cellStyle name="AeE­ [0]_97MBO 14 6" xfId="7285"/>
    <cellStyle name="ÅëÈ­ [0]_97MBO 14 6" xfId="10870"/>
    <cellStyle name="AeE­ [0]_97MBO 14 7" xfId="10078"/>
    <cellStyle name="ÅëÈ­ [0]_97MBO 14 7" xfId="12032"/>
    <cellStyle name="AeE­ [0]_97MBO 14 8" xfId="11868"/>
    <cellStyle name="ÅëÈ­ [0]_97MBO 14 8" xfId="12517"/>
    <cellStyle name="AeE­ [0]_97MBO 14 9" xfId="12324"/>
    <cellStyle name="ÅëÈ­ [0]_97MBO 14 9" xfId="12896"/>
    <cellStyle name="AeE­ [0]_97MBO 15" xfId="8188"/>
    <cellStyle name="ÅëÈ­ [0]_97MBO 15" xfId="8187"/>
    <cellStyle name="AeE­ [0]_97MBO 16" xfId="2817"/>
    <cellStyle name="ÅëÈ­ [0]_97MBO 16" xfId="6321"/>
    <cellStyle name="AeE­ [0]_97MBO 17" xfId="8249"/>
    <cellStyle name="ÅëÈ­ [0]_97MBO 17" xfId="8248"/>
    <cellStyle name="AeE­ [0]_97MBO 18" xfId="8301"/>
    <cellStyle name="ÅëÈ­ [0]_97MBO 18" xfId="8300"/>
    <cellStyle name="AeE­ [0]_97MBO 19" xfId="8381"/>
    <cellStyle name="ÅëÈ­ [0]_97MBO 19" xfId="8380"/>
    <cellStyle name="AeE­ [0]_97MBO 2" xfId="3308"/>
    <cellStyle name="ÅëÈ­ [0]_97MBO 2" xfId="3307"/>
    <cellStyle name="AeE­ [0]_97MBO 2 10" xfId="11229"/>
    <cellStyle name="ÅëÈ­ [0]_97MBO 2 10" xfId="11742"/>
    <cellStyle name="AeE­ [0]_97MBO 2 11" xfId="12840"/>
    <cellStyle name="ÅëÈ­ [0]_97MBO 2 2" xfId="7092"/>
    <cellStyle name="AeE­ [0]_97MBO 2 3" xfId="7507"/>
    <cellStyle name="ÅëÈ­ [0]_97MBO 2 3" xfId="9764"/>
    <cellStyle name="AeE­ [0]_97MBO 2 4" xfId="9763"/>
    <cellStyle name="ÅëÈ­ [0]_97MBO 2 4" xfId="11396"/>
    <cellStyle name="AeE­ [0]_97MBO 2 5" xfId="11439"/>
    <cellStyle name="ÅëÈ­ [0]_97MBO 2 5" xfId="10155"/>
    <cellStyle name="AeE­ [0]_97MBO 2 6" xfId="11629"/>
    <cellStyle name="ÅëÈ­ [0]_97MBO 2 6" xfId="2998"/>
    <cellStyle name="AeE­ [0]_97MBO 2 7" xfId="11279"/>
    <cellStyle name="ÅëÈ­ [0]_97MBO 2 7" xfId="10228"/>
    <cellStyle name="AeE­ [0]_97MBO 2 8" xfId="11389"/>
    <cellStyle name="ÅëÈ­ [0]_97MBO 2 8" xfId="7008"/>
    <cellStyle name="AeE­ [0]_97MBO 2 9" xfId="10462"/>
    <cellStyle name="ÅëÈ­ [0]_97MBO 2 9" xfId="6896"/>
    <cellStyle name="AeE­ [0]_97MBO 20" xfId="8445"/>
    <cellStyle name="ÅëÈ­ [0]_97MBO 20" xfId="8444"/>
    <cellStyle name="AeE­ [0]_97MBO 21" xfId="8507"/>
    <cellStyle name="ÅëÈ­ [0]_97MBO 21" xfId="8506"/>
    <cellStyle name="AeE­ [0]_97MBO 22" xfId="8571"/>
    <cellStyle name="ÅëÈ­ [0]_97MBO 22" xfId="8570"/>
    <cellStyle name="AeE­ [0]_97MBO 23" xfId="8633"/>
    <cellStyle name="ÅëÈ­ [0]_97MBO 23" xfId="8632"/>
    <cellStyle name="AeE­ [0]_97MBO 24" xfId="8697"/>
    <cellStyle name="ÅëÈ­ [0]_97MBO 24" xfId="8696"/>
    <cellStyle name="AeE­ [0]_97MBO 25" xfId="8759"/>
    <cellStyle name="ÅëÈ­ [0]_97MBO 25" xfId="8758"/>
    <cellStyle name="AeE­ [0]_97MBO 26" xfId="8821"/>
    <cellStyle name="ÅëÈ­ [0]_97MBO 26" xfId="8820"/>
    <cellStyle name="AeE­ [0]_97MBO 27" xfId="8883"/>
    <cellStyle name="ÅëÈ­ [0]_97MBO 27" xfId="8882"/>
    <cellStyle name="AeE­ [0]_97MBO 28" xfId="8944"/>
    <cellStyle name="ÅëÈ­ [0]_97MBO 28" xfId="8943"/>
    <cellStyle name="AeE­ [0]_97MBO 29" xfId="9005"/>
    <cellStyle name="ÅëÈ­ [0]_97MBO 29" xfId="9004"/>
    <cellStyle name="AeE­ [0]_97MBO 3" xfId="2438"/>
    <cellStyle name="ÅëÈ­ [0]_97MBO 3" xfId="3306"/>
    <cellStyle name="AeE­ [0]_97MBO 3 2" xfId="3305"/>
    <cellStyle name="ÅëÈ­ [0]_97MBO 3 2" xfId="2159"/>
    <cellStyle name="AeE­ [0]_97MBO 30" xfId="9065"/>
    <cellStyle name="ÅëÈ­ [0]_97MBO 30" xfId="9064"/>
    <cellStyle name="AeE­ [0]_97MBO 31" xfId="9124"/>
    <cellStyle name="ÅëÈ­ [0]_97MBO 31" xfId="9123"/>
    <cellStyle name="AeE­ [0]_97MBO 32" xfId="9180"/>
    <cellStyle name="ÅëÈ­ [0]_97MBO 32" xfId="9179"/>
    <cellStyle name="AeE­ [0]_97MBO 33" xfId="9234"/>
    <cellStyle name="ÅëÈ­ [0]_97MBO 33" xfId="9233"/>
    <cellStyle name="AeE­ [0]_97MBO 34" xfId="9285"/>
    <cellStyle name="ÅëÈ­ [0]_97MBO 34" xfId="9284"/>
    <cellStyle name="AeE­ [0]_97MBO 35" xfId="9333"/>
    <cellStyle name="ÅëÈ­ [0]_97MBO 35" xfId="9332"/>
    <cellStyle name="AeE­ [0]_97MBO 36" xfId="9379"/>
    <cellStyle name="ÅëÈ­ [0]_97MBO 36" xfId="9378"/>
    <cellStyle name="AeE­ [0]_97MBO 37" xfId="9421"/>
    <cellStyle name="ÅëÈ­ [0]_97MBO 37" xfId="9420"/>
    <cellStyle name="AeE­ [0]_97MBO 38" xfId="9455"/>
    <cellStyle name="ÅëÈ­ [0]_97MBO 38" xfId="9454"/>
    <cellStyle name="AeE­ [0]_97MBO 39" xfId="9485"/>
    <cellStyle name="ÅëÈ­ [0]_97MBO 39" xfId="9484"/>
    <cellStyle name="AeE­ [0]_97MBO 4" xfId="6952"/>
    <cellStyle name="ÅëÈ­ [0]_97MBO 4" xfId="3304"/>
    <cellStyle name="AeE­ [0]_97MBO 4 2" xfId="3303"/>
    <cellStyle name="ÅëÈ­ [0]_97MBO 4 2" xfId="2834"/>
    <cellStyle name="AeE­ [0]_97MBO 40" xfId="9507"/>
    <cellStyle name="ÅëÈ­ [0]_97MBO 40" xfId="9506"/>
    <cellStyle name="AeE­ [0]_97MBO 41" xfId="9527"/>
    <cellStyle name="ÅëÈ­ [0]_97MBO 41" xfId="9526"/>
    <cellStyle name="AeE­ [0]_97MBO 42" xfId="9541"/>
    <cellStyle name="ÅëÈ­ [0]_97MBO 42" xfId="9540"/>
    <cellStyle name="AeE­ [0]_97MBO 43" xfId="9551"/>
    <cellStyle name="ÅëÈ­ [0]_97MBO 43" xfId="9550"/>
    <cellStyle name="AeE­ [0]_97MBO 44" xfId="9558"/>
    <cellStyle name="ÅëÈ­ [0]_97MBO 44" xfId="9557"/>
    <cellStyle name="AeE­ [0]_97MBO 5" xfId="6096"/>
    <cellStyle name="ÅëÈ­ [0]_97MBO 5" xfId="3301"/>
    <cellStyle name="AeE­ [0]_97MBO 5 2" xfId="3299"/>
    <cellStyle name="ÅëÈ­ [0]_97MBO 5 2" xfId="6669"/>
    <cellStyle name="AeE­ [0]_97MBO 6" xfId="2837"/>
    <cellStyle name="ÅëÈ­ [0]_97MBO 6" xfId="3298"/>
    <cellStyle name="AeE­ [0]_97MBO 7" xfId="3297"/>
    <cellStyle name="ÅëÈ­ [0]_97MBO 7" xfId="3296"/>
    <cellStyle name="AeE­ [0]_97MBO 7 10" xfId="13287"/>
    <cellStyle name="ÅëÈ­ [0]_97MBO 7 10" xfId="7512"/>
    <cellStyle name="AeE­ [0]_97MBO 7 2" xfId="7914"/>
    <cellStyle name="ÅëÈ­ [0]_97MBO 7 2" xfId="7913"/>
    <cellStyle name="AeE­ [0]_97MBO 7 3" xfId="10676"/>
    <cellStyle name="ÅëÈ­ [0]_97MBO 7 3" xfId="10675"/>
    <cellStyle name="AeE­ [0]_97MBO 7 4" xfId="10798"/>
    <cellStyle name="ÅëÈ­ [0]_97MBO 7 4" xfId="10002"/>
    <cellStyle name="AeE­ [0]_97MBO 7 5" xfId="9672"/>
    <cellStyle name="ÅëÈ­ [0]_97MBO 7 5" xfId="6331"/>
    <cellStyle name="AeE­ [0]_97MBO 7 6" xfId="2814"/>
    <cellStyle name="ÅëÈ­ [0]_97MBO 7 6" xfId="6686"/>
    <cellStyle name="AeE­ [0]_97MBO 7 7" xfId="11301"/>
    <cellStyle name="ÅëÈ­ [0]_97MBO 7 7" xfId="12293"/>
    <cellStyle name="AeE­ [0]_97MBO 7 8" xfId="12220"/>
    <cellStyle name="ÅëÈ­ [0]_97MBO 7 8" xfId="12696"/>
    <cellStyle name="AeE­ [0]_97MBO 7 9" xfId="11344"/>
    <cellStyle name="ÅëÈ­ [0]_97MBO 7 9" xfId="13061"/>
    <cellStyle name="AeE­ [0]_97MBO 8" xfId="3294"/>
    <cellStyle name="ÅëÈ­ [0]_97MBO 8" xfId="3293"/>
    <cellStyle name="AeE­ [0]_97MBO 8 10" xfId="13093"/>
    <cellStyle name="ÅëÈ­ [0]_97MBO 8 10" xfId="13123"/>
    <cellStyle name="AeE­ [0]_97MBO 8 2" xfId="6644"/>
    <cellStyle name="ÅëÈ­ [0]_97MBO 8 2" xfId="6092"/>
    <cellStyle name="AeE­ [0]_97MBO 8 3" xfId="9571"/>
    <cellStyle name="ÅëÈ­ [0]_97MBO 8 3" xfId="9570"/>
    <cellStyle name="AeE­ [0]_97MBO 8 4" xfId="11557"/>
    <cellStyle name="ÅëÈ­ [0]_97MBO 8 4" xfId="11558"/>
    <cellStyle name="AeE­ [0]_97MBO 8 5" xfId="2198"/>
    <cellStyle name="ÅëÈ­ [0]_97MBO 8 5" xfId="6548"/>
    <cellStyle name="AeE­ [0]_97MBO 8 6" xfId="11037"/>
    <cellStyle name="ÅëÈ­ [0]_97MBO 8 6" xfId="11084"/>
    <cellStyle name="AeE­ [0]_97MBO 8 7" xfId="6995"/>
    <cellStyle name="ÅëÈ­ [0]_97MBO 8 7" xfId="10486"/>
    <cellStyle name="AeE­ [0]_97MBO 8 8" xfId="9999"/>
    <cellStyle name="ÅëÈ­ [0]_97MBO 8 8" xfId="10025"/>
    <cellStyle name="AeE­ [0]_97MBO 8 9" xfId="11307"/>
    <cellStyle name="ÅëÈ­ [0]_97MBO 8 9" xfId="11841"/>
    <cellStyle name="AeE­ [0]_97MBO 9" xfId="3292"/>
    <cellStyle name="ÅëÈ­ [0]_97MBO 9" xfId="3291"/>
    <cellStyle name="AeE­ [0]_97MBO 9 10" xfId="13470"/>
    <cellStyle name="ÅëÈ­ [0]_97MBO 9 10" xfId="13441"/>
    <cellStyle name="AeE­ [0]_97MBO 9 2" xfId="7995"/>
    <cellStyle name="ÅëÈ­ [0]_97MBO 9 2" xfId="7994"/>
    <cellStyle name="AeE­ [0]_97MBO 9 3" xfId="10744"/>
    <cellStyle name="ÅëÈ­ [0]_97MBO 9 3" xfId="10743"/>
    <cellStyle name="AeE­ [0]_97MBO 9 4" xfId="10350"/>
    <cellStyle name="ÅëÈ­ [0]_97MBO 9 4" xfId="9804"/>
    <cellStyle name="AeE­ [0]_97MBO 9 5" xfId="9721"/>
    <cellStyle name="ÅëÈ­ [0]_97MBO 9 5" xfId="9720"/>
    <cellStyle name="AeE­ [0]_97MBO 9 6" xfId="2240"/>
    <cellStyle name="ÅëÈ­ [0]_97MBO 9 6" xfId="11302"/>
    <cellStyle name="AeE­ [0]_97MBO 9 7" xfId="6755"/>
    <cellStyle name="ÅëÈ­ [0]_97MBO 9 7" xfId="12106"/>
    <cellStyle name="AeE­ [0]_97MBO 9 8" xfId="2973"/>
    <cellStyle name="ÅëÈ­ [0]_97MBO 9 8" xfId="12583"/>
    <cellStyle name="AeE­ [0]_97MBO 9 9" xfId="12244"/>
    <cellStyle name="ÅëÈ­ [0]_97MBO 9 9" xfId="12956"/>
    <cellStyle name="AeE­ [0]_97MBO_기본DATA" xfId="2726"/>
    <cellStyle name="ÅëÈ­ [0]_97MBO_기본DATA" xfId="6734"/>
    <cellStyle name="AeE­ [0]_97MBO_보고서1(1)" xfId="7290"/>
    <cellStyle name="ÅëÈ­ [0]_97MBO_보고서1(1)" xfId="6900"/>
    <cellStyle name="AeE­ [0]_Ao±C Project" xfId="3290"/>
    <cellStyle name="ÅëÈ­ [0]_Áõ±Ç Project" xfId="677"/>
    <cellStyle name="AeE­ [0]_Ao±C Project 10" xfId="678"/>
    <cellStyle name="ÅëÈ­ [0]_Áõ±Ç Project 10" xfId="3288"/>
    <cellStyle name="AeE­ [0]_Ao±C Project 10 10" xfId="13621"/>
    <cellStyle name="ÅëÈ­ [0]_Áõ±Ç Project 10 10" xfId="13391"/>
    <cellStyle name="AeE­ [0]_Ao±C Project 10 2" xfId="7974"/>
    <cellStyle name="ÅëÈ­ [0]_Áõ±Ç Project 10 2" xfId="2534"/>
    <cellStyle name="AeE­ [0]_Ao±C Project 10 3" xfId="10727"/>
    <cellStyle name="ÅëÈ­ [0]_Áõ±Ç Project 10 3" xfId="9655"/>
    <cellStyle name="AeE­ [0]_Ao±C Project 10 4" xfId="11036"/>
    <cellStyle name="ÅëÈ­ [0]_Áõ±Ç Project 10 4" xfId="11707"/>
    <cellStyle name="AeE­ [0]_Ao±C Project 10 5" xfId="11936"/>
    <cellStyle name="ÅëÈ­ [0]_Áõ±Ç Project 10 5" xfId="10230"/>
    <cellStyle name="AeE­ [0]_Ao±C Project 10 6" xfId="12428"/>
    <cellStyle name="ÅëÈ­ [0]_Áõ±Ç Project 10 6" xfId="11010"/>
    <cellStyle name="AeE­ [0]_Ao±C Project 10 7" xfId="12823"/>
    <cellStyle name="ÅëÈ­ [0]_Áõ±Ç Project 10 7" xfId="5922"/>
    <cellStyle name="AeE­ [0]_Ao±C Project 10 8" xfId="13169"/>
    <cellStyle name="ÅëÈ­ [0]_Áõ±Ç Project 10 8" xfId="11024"/>
    <cellStyle name="AeE­ [0]_Ao±C Project 10 9" xfId="13456"/>
    <cellStyle name="ÅëÈ­ [0]_Áõ±Ç Project 10 9" xfId="11736"/>
    <cellStyle name="AeE­ [0]_Ao±C Project 11" xfId="3287"/>
    <cellStyle name="ÅëÈ­ [0]_Áõ±Ç Project 11" xfId="3286"/>
    <cellStyle name="AeE­ [0]_Ao±C Project 11 10" xfId="13429"/>
    <cellStyle name="ÅëÈ­ [0]_Áõ±Ç Project 11 10" xfId="13698"/>
    <cellStyle name="AeE­ [0]_Ao±C Project 11 2" xfId="7029"/>
    <cellStyle name="ÅëÈ­ [0]_Áõ±Ç Project 11 2" xfId="8036"/>
    <cellStyle name="AeE­ [0]_Ao±C Project 11 3" xfId="9656"/>
    <cellStyle name="ÅëÈ­ [0]_Áõ±Ç Project 11 3" xfId="10776"/>
    <cellStyle name="AeE­ [0]_Ao±C Project 11 4" xfId="11677"/>
    <cellStyle name="ÅëÈ­ [0]_Áõ±Ç Project 11 4" xfId="11200"/>
    <cellStyle name="AeE­ [0]_Ao±C Project 11 5" xfId="10925"/>
    <cellStyle name="ÅëÈ­ [0]_Áõ±Ç Project 11 5" xfId="12116"/>
    <cellStyle name="AeE­ [0]_Ao±C Project 11 6" xfId="10953"/>
    <cellStyle name="ÅëÈ­ [0]_Áõ±Ç Project 11 6" xfId="11114"/>
    <cellStyle name="AeE­ [0]_Ao±C Project 11 7" xfId="7643"/>
    <cellStyle name="ÅëÈ­ [0]_Áõ±Ç Project 11 7" xfId="10685"/>
    <cellStyle name="AeE­ [0]_Ao±C Project 11 8" xfId="11782"/>
    <cellStyle name="ÅëÈ­ [0]_Áõ±Ç Project 11 8" xfId="10360"/>
    <cellStyle name="AeE­ [0]_Ao±C Project 11 9" xfId="6978"/>
    <cellStyle name="ÅëÈ­ [0]_Áõ±Ç Project 11 9" xfId="10845"/>
    <cellStyle name="AeE­ [0]_Ao±C Project 12" xfId="3285"/>
    <cellStyle name="ÅëÈ­ [0]_Áõ±Ç Project 12" xfId="3284"/>
    <cellStyle name="AeE­ [0]_Ao±C Project 12 10" xfId="13688"/>
    <cellStyle name="ÅëÈ­ [0]_Áõ±Ç Project 12 10" xfId="10170"/>
    <cellStyle name="AeE­ [0]_Ao±C Project 12 2" xfId="8037"/>
    <cellStyle name="ÅëÈ­ [0]_Áõ±Ç Project 12 2" xfId="2963"/>
    <cellStyle name="AeE­ [0]_Ao±C Project 12 3" xfId="10777"/>
    <cellStyle name="ÅëÈ­ [0]_Áõ±Ç Project 12 3" xfId="9941"/>
    <cellStyle name="AeE­ [0]_Ao±C Project 12 4" xfId="11201"/>
    <cellStyle name="ÅëÈ­ [0]_Áõ±Ç Project 12 4" xfId="10122"/>
    <cellStyle name="AeE­ [0]_Ao±C Project 12 5" xfId="12085"/>
    <cellStyle name="ÅëÈ­ [0]_Áõ±Ç Project 12 5" xfId="9583"/>
    <cellStyle name="AeE­ [0]_Ao±C Project 12 6" xfId="12562"/>
    <cellStyle name="ÅëÈ­ [0]_Áõ±Ç Project 12 6" xfId="12246"/>
    <cellStyle name="AeE­ [0]_Ao±C Project 12 7" xfId="12937"/>
    <cellStyle name="ÅëÈ­ [0]_Áõ±Ç Project 12 7" xfId="12658"/>
    <cellStyle name="AeE­ [0]_Ao±C Project 12 8" xfId="13273"/>
    <cellStyle name="ÅëÈ­ [0]_Áõ±Ç Project 12 8" xfId="13026"/>
    <cellStyle name="AeE­ [0]_Ao±C Project 12 9" xfId="13539"/>
    <cellStyle name="ÅëÈ­ [0]_Áõ±Ç Project 12 9" xfId="13350"/>
    <cellStyle name="AeE­ [0]_Ao±C Project 13" xfId="3283"/>
    <cellStyle name="ÅëÈ­ [0]_Áõ±Ç Project 13" xfId="3282"/>
    <cellStyle name="AeE­ [0]_Ao±C Project 13 10" xfId="11317"/>
    <cellStyle name="ÅëÈ­ [0]_Áõ±Ç Project 13 10" xfId="13776"/>
    <cellStyle name="AeE­ [0]_Ao±C Project 13 2" xfId="2775"/>
    <cellStyle name="ÅëÈ­ [0]_Áõ±Ç Project 13 2" xfId="8100"/>
    <cellStyle name="AeE­ [0]_Ao±C Project 13 3" xfId="9944"/>
    <cellStyle name="ÅëÈ­ [0]_Áõ±Ç Project 13 3" xfId="10825"/>
    <cellStyle name="AeE­ [0]_Ao±C Project 13 4" xfId="10019"/>
    <cellStyle name="ÅëÈ­ [0]_Áõ±Ç Project 13 4" xfId="11445"/>
    <cellStyle name="AeE­ [0]_Ao±C Project 13 5" xfId="9617"/>
    <cellStyle name="ÅëÈ­ [0]_Áõ±Ç Project 13 5" xfId="12223"/>
    <cellStyle name="AeE­ [0]_Ao±C Project 13 6" xfId="11741"/>
    <cellStyle name="ÅëÈ­ [0]_Áõ±Ç Project 13 6" xfId="10179"/>
    <cellStyle name="AeE­ [0]_Ao±C Project 13 7" xfId="10006"/>
    <cellStyle name="ÅëÈ­ [0]_Áõ±Ç Project 13 7" xfId="9724"/>
    <cellStyle name="AeE­ [0]_Ao±C Project 13 8" xfId="11471"/>
    <cellStyle name="ÅëÈ­ [0]_Áõ±Ç Project 13 8" xfId="9931"/>
    <cellStyle name="AeE­ [0]_Ao±C Project 13 9" xfId="11485"/>
    <cellStyle name="ÅëÈ­ [0]_Áõ±Ç Project 13 9" xfId="11072"/>
    <cellStyle name="AeE­ [0]_Ao±C Project 14" xfId="3281"/>
    <cellStyle name="ÅëÈ­ [0]_Áõ±Ç Project 14" xfId="3280"/>
    <cellStyle name="AeE­ [0]_Ao±C Project 14 10" xfId="13769"/>
    <cellStyle name="ÅëÈ­ [0]_Áõ±Ç Project 14 10" xfId="12501"/>
    <cellStyle name="AeE­ [0]_Ao±C Project 14 2" xfId="8101"/>
    <cellStyle name="ÅëÈ­ [0]_Áõ±Ç Project 14 2" xfId="6470"/>
    <cellStyle name="AeE­ [0]_Ao±C Project 14 3" xfId="10826"/>
    <cellStyle name="ÅëÈ­ [0]_Áõ±Ç Project 14 3" xfId="10057"/>
    <cellStyle name="AeE­ [0]_Ao±C Project 14 4" xfId="11446"/>
    <cellStyle name="ÅëÈ­ [0]_Áõ±Ç Project 14 4" xfId="11148"/>
    <cellStyle name="AeE­ [0]_Ao±C Project 14 5" xfId="12215"/>
    <cellStyle name="ÅëÈ­ [0]_Áõ±Ç Project 14 5" xfId="11703"/>
    <cellStyle name="AeE­ [0]_Ao±C Project 14 6" xfId="11448"/>
    <cellStyle name="ÅëÈ­ [0]_Áõ±Ç Project 14 6" xfId="11813"/>
    <cellStyle name="AeE­ [0]_Ao±C Project 14 7" xfId="11518"/>
    <cellStyle name="ÅëÈ­ [0]_Áõ±Ç Project 14 7" xfId="12311"/>
    <cellStyle name="AeE­ [0]_Ao±C Project 14 8" xfId="10152"/>
    <cellStyle name="ÅëÈ­ [0]_Áõ±Ç Project 14 8" xfId="12712"/>
    <cellStyle name="AeE­ [0]_Ao±C Project 14 9" xfId="11241"/>
    <cellStyle name="ÅëÈ­ [0]_Áõ±Ç Project 14 9" xfId="13076"/>
    <cellStyle name="AeE­ [0]_Ao±C Project 15" xfId="7030"/>
    <cellStyle name="ÅëÈ­ [0]_Áõ±Ç Project 15" xfId="8163"/>
    <cellStyle name="AeE­ [0]_Ao±C Project 16" xfId="8164"/>
    <cellStyle name="ÅëÈ­ [0]_Áõ±Ç Project 16" xfId="2308"/>
    <cellStyle name="AeE­ [0]_Ao±C Project 17" xfId="2422"/>
    <cellStyle name="ÅëÈ­ [0]_Áõ±Ç Project 17" xfId="8227"/>
    <cellStyle name="AeE­ [0]_Ao±C Project 18" xfId="8228"/>
    <cellStyle name="ÅëÈ­ [0]_Áõ±Ç Project 18" xfId="8279"/>
    <cellStyle name="AeE­ [0]_Ao±C Project 19" xfId="8280"/>
    <cellStyle name="ÅëÈ­ [0]_Áõ±Ç Project 19" xfId="8359"/>
    <cellStyle name="AeE­ [0]_Ao±C Project 2" xfId="3248"/>
    <cellStyle name="ÅëÈ­ [0]_Áõ±Ç Project 2" xfId="3278"/>
    <cellStyle name="AeE­ [0]_Ao±C Project 2 10" xfId="13546"/>
    <cellStyle name="ÅëÈ­ [0]_Áõ±Ç Project 2 10" xfId="13690"/>
    <cellStyle name="AeE­ [0]_Ao±C Project 2 11" xfId="13703"/>
    <cellStyle name="ÅëÈ­ [0]_Áõ±Ç Project 2 2" xfId="5925"/>
    <cellStyle name="AeE­ [0]_Ao±C Project 2 3" xfId="2724"/>
    <cellStyle name="ÅëÈ­ [0]_Áõ±Ç Project 2 3" xfId="9769"/>
    <cellStyle name="AeE­ [0]_Ao±C Project 2 4" xfId="9768"/>
    <cellStyle name="ÅëÈ­ [0]_Áõ±Ç Project 2 4" xfId="11207"/>
    <cellStyle name="AeE­ [0]_Ao±C Project 2 5" xfId="11208"/>
    <cellStyle name="ÅëÈ­ [0]_Áõ±Ç Project 2 5" xfId="12089"/>
    <cellStyle name="AeE­ [0]_Ao±C Project 2 6" xfId="12090"/>
    <cellStyle name="ÅëÈ­ [0]_Áõ±Ç Project 2 6" xfId="12568"/>
    <cellStyle name="AeE­ [0]_Ao±C Project 2 7" xfId="12569"/>
    <cellStyle name="ÅëÈ­ [0]_Áõ±Ç Project 2 7" xfId="12943"/>
    <cellStyle name="AeE­ [0]_Ao±C Project 2 8" xfId="12944"/>
    <cellStyle name="ÅëÈ­ [0]_Áõ±Ç Project 2 8" xfId="13279"/>
    <cellStyle name="AeE­ [0]_Ao±C Project 2 9" xfId="13280"/>
    <cellStyle name="ÅëÈ­ [0]_Áõ±Ç Project 2 9" xfId="13545"/>
    <cellStyle name="AeE­ [0]_Ao±C Project 20" xfId="8360"/>
    <cellStyle name="ÅëÈ­ [0]_Áõ±Ç Project 20" xfId="8423"/>
    <cellStyle name="AeE­ [0]_Ao±C Project 21" xfId="8424"/>
    <cellStyle name="ÅëÈ­ [0]_Áõ±Ç Project 21" xfId="8485"/>
    <cellStyle name="AeE­ [0]_Ao±C Project 22" xfId="8486"/>
    <cellStyle name="ÅëÈ­ [0]_Áõ±Ç Project 22" xfId="8549"/>
    <cellStyle name="AeE­ [0]_Ao±C Project 23" xfId="8550"/>
    <cellStyle name="ÅëÈ­ [0]_Áõ±Ç Project 23" xfId="8611"/>
    <cellStyle name="AeE­ [0]_Ao±C Project 24" xfId="8612"/>
    <cellStyle name="ÅëÈ­ [0]_Áõ±Ç Project 24" xfId="8675"/>
    <cellStyle name="AeE­ [0]_Ao±C Project 25" xfId="8676"/>
    <cellStyle name="ÅëÈ­ [0]_Áõ±Ç Project 25" xfId="8737"/>
    <cellStyle name="AeE­ [0]_Ao±C Project 26" xfId="8738"/>
    <cellStyle name="ÅëÈ­ [0]_Áõ±Ç Project 26" xfId="8799"/>
    <cellStyle name="AeE­ [0]_Ao±C Project 27" xfId="8800"/>
    <cellStyle name="ÅëÈ­ [0]_Áõ±Ç Project 27" xfId="8861"/>
    <cellStyle name="AeE­ [0]_Ao±C Project 28" xfId="8862"/>
    <cellStyle name="ÅëÈ­ [0]_Áõ±Ç Project 28" xfId="8922"/>
    <cellStyle name="AeE­ [0]_Ao±C Project 29" xfId="8923"/>
    <cellStyle name="ÅëÈ­ [0]_Áõ±Ç Project 29" xfId="8983"/>
    <cellStyle name="AeE­ [0]_Ao±C Project 3" xfId="6996"/>
    <cellStyle name="ÅëÈ­ [0]_Áõ±Ç Project 3" xfId="3277"/>
    <cellStyle name="AeE­ [0]_Ao±C Project 3 2" xfId="3275"/>
    <cellStyle name="ÅëÈ­ [0]_Áõ±Ç Project 3 2" xfId="2791"/>
    <cellStyle name="AeE­ [0]_Ao±C Project 30" xfId="8984"/>
    <cellStyle name="ÅëÈ­ [0]_Áõ±Ç Project 30" xfId="9043"/>
    <cellStyle name="AeE­ [0]_Ao±C Project 31" xfId="9044"/>
    <cellStyle name="ÅëÈ­ [0]_Áõ±Ç Project 31" xfId="9102"/>
    <cellStyle name="AeE­ [0]_Ao±C Project 32" xfId="9103"/>
    <cellStyle name="ÅëÈ­ [0]_Áõ±Ç Project 32" xfId="9159"/>
    <cellStyle name="AeE­ [0]_Ao±C Project 33" xfId="9160"/>
    <cellStyle name="ÅëÈ­ [0]_Áõ±Ç Project 33" xfId="9214"/>
    <cellStyle name="AeE­ [0]_Ao±C Project 34" xfId="9215"/>
    <cellStyle name="ÅëÈ­ [0]_Áõ±Ç Project 34" xfId="9266"/>
    <cellStyle name="AeE­ [0]_Ao±C Project 35" xfId="9267"/>
    <cellStyle name="ÅëÈ­ [0]_Áõ±Ç Project 35" xfId="9314"/>
    <cellStyle name="AeE­ [0]_Ao±C Project 36" xfId="9315"/>
    <cellStyle name="ÅëÈ­ [0]_Áõ±Ç Project 36" xfId="9362"/>
    <cellStyle name="AeE­ [0]_Ao±C Project 37" xfId="9363"/>
    <cellStyle name="ÅëÈ­ [0]_Áõ±Ç Project 37" xfId="9404"/>
    <cellStyle name="AeE­ [0]_Ao±C Project 38" xfId="9405"/>
    <cellStyle name="ÅëÈ­ [0]_Áõ±Ç Project 38" xfId="9442"/>
    <cellStyle name="AeE­ [0]_Ao±C Project 39" xfId="9443"/>
    <cellStyle name="ÅëÈ­ [0]_Áõ±Ç Project 39" xfId="9474"/>
    <cellStyle name="AeE­ [0]_Ao±C Project 4" xfId="2782"/>
    <cellStyle name="ÅëÈ­ [0]_Áõ±Ç Project 4" xfId="3274"/>
    <cellStyle name="AeE­ [0]_Ao±C Project 4 2" xfId="3273"/>
    <cellStyle name="ÅëÈ­ [0]_Áõ±Ç Project 4 2" xfId="2317"/>
    <cellStyle name="AeE­ [0]_Ao±C Project 40" xfId="9475"/>
    <cellStyle name="ÅëÈ­ [0]_Áõ±Ç Project 40" xfId="9498"/>
    <cellStyle name="AeE­ [0]_Ao±C Project 41" xfId="9499"/>
    <cellStyle name="ÅëÈ­ [0]_Áõ±Ç Project 41" xfId="9520"/>
    <cellStyle name="AeE­ [0]_Ao±C Project 42" xfId="9521"/>
    <cellStyle name="ÅëÈ­ [0]_Áõ±Ç Project 42" xfId="9534"/>
    <cellStyle name="AeE­ [0]_Ao±C Project 43" xfId="9535"/>
    <cellStyle name="ÅëÈ­ [0]_Áõ±Ç Project 43" xfId="9546"/>
    <cellStyle name="AeE­ [0]_Ao±C Project 44" xfId="9547"/>
    <cellStyle name="ÅëÈ­ [0]_Áõ±Ç Project 44" xfId="9553"/>
    <cellStyle name="AeE­ [0]_Ao±C Project 45" xfId="9554"/>
    <cellStyle name="ÅëÈ­ [0]_Áõ±Ç Project 5" xfId="3272"/>
    <cellStyle name="AeE­ [0]_Ao±C Project 5 2" xfId="3271"/>
    <cellStyle name="ÅëÈ­ [0]_Áõ±Ç Project 5 2" xfId="6336"/>
    <cellStyle name="AeE­ [0]_Ao±C Project 6" xfId="2476"/>
    <cellStyle name="ÅëÈ­ [0]_Áõ±Ç Project 6" xfId="3270"/>
    <cellStyle name="AeE­ [0]_Ao±C Project 7" xfId="3269"/>
    <cellStyle name="ÅëÈ­ [0]_Áõ±Ç Project 7" xfId="3268"/>
    <cellStyle name="AeE­ [0]_Ao±C Project 7 10" xfId="2562"/>
    <cellStyle name="ÅëÈ­ [0]_Áõ±Ç Project 7 10" xfId="13676"/>
    <cellStyle name="AeE­ [0]_Ao±C Project 7 2" xfId="6659"/>
    <cellStyle name="ÅëÈ­ [0]_Áõ±Ç Project 7 2" xfId="7892"/>
    <cellStyle name="AeE­ [0]_Ao±C Project 7 3" xfId="10303"/>
    <cellStyle name="ÅëÈ­ [0]_Áõ±Ç Project 7 3" xfId="10656"/>
    <cellStyle name="AeE­ [0]_Ao±C Project 7 4" xfId="9995"/>
    <cellStyle name="ÅëÈ­ [0]_Áõ±Ç Project 7 4" xfId="11151"/>
    <cellStyle name="AeE­ [0]_Ao±C Project 7 5" xfId="9674"/>
    <cellStyle name="ÅëÈ­ [0]_Áõ±Ç Project 7 5" xfId="12070"/>
    <cellStyle name="AeE­ [0]_Ao±C Project 7 6" xfId="6487"/>
    <cellStyle name="ÅëÈ­ [0]_Áõ±Ç Project 7 6" xfId="6592"/>
    <cellStyle name="AeE­ [0]_Ao±C Project 7 7" xfId="11183"/>
    <cellStyle name="ÅëÈ­ [0]_Áõ±Ç Project 7 7" xfId="12254"/>
    <cellStyle name="AeE­ [0]_Ao±C Project 7 8" xfId="12158"/>
    <cellStyle name="ÅëÈ­ [0]_Áõ±Ç Project 7 8" xfId="12663"/>
    <cellStyle name="AeE­ [0]_Ao±C Project 7 9" xfId="12621"/>
    <cellStyle name="ÅëÈ­ [0]_Áõ±Ç Project 7 9" xfId="13030"/>
    <cellStyle name="AeE­ [0]_Ao±C Project 8" xfId="3267"/>
    <cellStyle name="ÅëÈ­ [0]_Áõ±Ç Project 8" xfId="3266"/>
    <cellStyle name="AeE­ [0]_Ao±C Project 8 10" xfId="13664"/>
    <cellStyle name="ÅëÈ­ [0]_Áõ±Ç Project 8 10" xfId="10037"/>
    <cellStyle name="AeE­ [0]_Ao±C Project 8 2" xfId="7893"/>
    <cellStyle name="ÅëÈ­ [0]_Áõ±Ç Project 8 2" xfId="3079"/>
    <cellStyle name="AeE­ [0]_Ao±C Project 8 3" xfId="10657"/>
    <cellStyle name="ÅëÈ­ [0]_Áõ±Ç Project 8 3" xfId="6228"/>
    <cellStyle name="AeE­ [0]_Ao±C Project 8 4" xfId="11152"/>
    <cellStyle name="ÅëÈ­ [0]_Áõ±Ç Project 8 4" xfId="6829"/>
    <cellStyle name="AeE­ [0]_Ao±C Project 8 5" xfId="12036"/>
    <cellStyle name="ÅëÈ­ [0]_Áõ±Ç Project 8 5" xfId="11007"/>
    <cellStyle name="AeE­ [0]_Ao±C Project 8 6" xfId="12520"/>
    <cellStyle name="ÅëÈ­ [0]_Áõ±Ç Project 8 6" xfId="9957"/>
    <cellStyle name="AeE­ [0]_Ao±C Project 8 7" xfId="12899"/>
    <cellStyle name="ÅëÈ­ [0]_Áõ±Ç Project 8 7" xfId="12339"/>
    <cellStyle name="AeE­ [0]_Ao±C Project 8 8" xfId="13243"/>
    <cellStyle name="ÅëÈ­ [0]_Áõ±Ç Project 8 8" xfId="12739"/>
    <cellStyle name="AeE­ [0]_Ao±C Project 8 9" xfId="13512"/>
    <cellStyle name="ÅëÈ­ [0]_Áõ±Ç Project 8 9" xfId="13100"/>
    <cellStyle name="AeE­ [0]_Ao±C Project 9" xfId="3265"/>
    <cellStyle name="ÅëÈ­ [0]_Áõ±Ç Project 9" xfId="3264"/>
    <cellStyle name="AeE­ [0]_Ao±C Project 9 10" xfId="12812"/>
    <cellStyle name="ÅëÈ­ [0]_Áõ±Ç Project 9 10" xfId="13622"/>
    <cellStyle name="AeE­ [0]_Ao±C Project 9 2" xfId="6742"/>
    <cellStyle name="ÅëÈ­ [0]_Áõ±Ç Project 9 2" xfId="7973"/>
    <cellStyle name="AeE­ [0]_Ao±C Project 9 3" xfId="6729"/>
    <cellStyle name="ÅëÈ­ [0]_Áõ±Ç Project 9 3" xfId="10726"/>
    <cellStyle name="AeE­ [0]_Ao±C Project 9 4" xfId="6255"/>
    <cellStyle name="ÅëÈ­ [0]_Áõ±Ç Project 9 4" xfId="11080"/>
    <cellStyle name="AeE­ [0]_Ao±C Project 9 5" xfId="11061"/>
    <cellStyle name="ÅëÈ­ [0]_Áõ±Ç Project 9 5" xfId="11937"/>
    <cellStyle name="AeE­ [0]_Ao±C Project 9 6" xfId="11913"/>
    <cellStyle name="ÅëÈ­ [0]_Áõ±Ç Project 9 6" xfId="12429"/>
    <cellStyle name="AeE­ [0]_Ao±C Project 9 7" xfId="12406"/>
    <cellStyle name="ÅëÈ­ [0]_Áõ±Ç Project 9 7" xfId="12824"/>
    <cellStyle name="AeE­ [0]_Ao±C Project 9 8" xfId="12799"/>
    <cellStyle name="ÅëÈ­ [0]_Áõ±Ç Project 9 8" xfId="13170"/>
    <cellStyle name="AeE­ [0]_Ao±C Project 9 9" xfId="13148"/>
    <cellStyle name="ÅëÈ­ [0]_Áõ±Ç Project 9 9" xfId="13457"/>
    <cellStyle name="AeE­ [0]_Ao±C Project_보고서1(1)" xfId="2268"/>
    <cellStyle name="ÅëÈ­ [0]_Áõ±Ç Project_보고서1(1)" xfId="2354"/>
    <cellStyle name="AeE­ [0]_COºI project" xfId="3263"/>
    <cellStyle name="ÅëÈ­ [0]_ÇÒºÎ project" xfId="679"/>
    <cellStyle name="AeE­ [0]_COºI project 10" xfId="680"/>
    <cellStyle name="ÅëÈ­ [0]_ÇÒºÎ project 10" xfId="3261"/>
    <cellStyle name="AeE­ [0]_COºI project 10 10" xfId="13697"/>
    <cellStyle name="ÅëÈ­ [0]_ÇÒºÎ project 10 10" xfId="13624"/>
    <cellStyle name="AeE­ [0]_COºI project 10 2" xfId="7963"/>
    <cellStyle name="ÅëÈ­ [0]_ÇÒºÎ project 10 2" xfId="7638"/>
    <cellStyle name="AeE­ [0]_COºI project 10 3" xfId="10719"/>
    <cellStyle name="ÅëÈ­ [0]_ÇÒºÎ project 10 3" xfId="9635"/>
    <cellStyle name="AeE­ [0]_COºI project 10 4" xfId="11234"/>
    <cellStyle name="ÅëÈ­ [0]_ÇÒºÎ project 10 4" xfId="11038"/>
    <cellStyle name="AeE­ [0]_COºI project 10 5" xfId="11127"/>
    <cellStyle name="ÅëÈ­ [0]_ÇÒºÎ project 10 5" xfId="11941"/>
    <cellStyle name="AeE­ [0]_COºI project 10 6" xfId="12584"/>
    <cellStyle name="ÅëÈ­ [0]_ÇÒºÎ project 10 6" xfId="12432"/>
    <cellStyle name="AeE­ [0]_COºI project 10 7" xfId="12957"/>
    <cellStyle name="ÅëÈ­ [0]_ÇÒºÎ project 10 7" xfId="12827"/>
    <cellStyle name="AeE­ [0]_COºI project 10 8" xfId="13289"/>
    <cellStyle name="ÅëÈ­ [0]_ÇÒºÎ project 10 8" xfId="13173"/>
    <cellStyle name="AeE­ [0]_COºI project 10 9" xfId="13553"/>
    <cellStyle name="ÅëÈ­ [0]_ÇÒºÎ project 10 9" xfId="13459"/>
    <cellStyle name="AeE­ [0]_COºI project 11" xfId="3260"/>
    <cellStyle name="ÅëÈ­ [0]_ÇÒºÎ project 11" xfId="3259"/>
    <cellStyle name="AeE­ [0]_COºI project 11 10" xfId="13623"/>
    <cellStyle name="ÅëÈ­ [0]_ÇÒºÎ project 11 10" xfId="13767"/>
    <cellStyle name="AeE­ [0]_COºI project 11 2" xfId="6574"/>
    <cellStyle name="ÅëÈ­ [0]_ÇÒºÎ project 11 2" xfId="8025"/>
    <cellStyle name="AeE­ [0]_COºI project 11 3" xfId="9636"/>
    <cellStyle name="ÅëÈ­ [0]_ÇÒºÎ project 11 3" xfId="10767"/>
    <cellStyle name="AeE­ [0]_COºI project 11 4" xfId="10996"/>
    <cellStyle name="ÅëÈ­ [0]_ÇÒºÎ project 11 4" xfId="11386"/>
    <cellStyle name="AeE­ [0]_COºI project 11 5" xfId="11940"/>
    <cellStyle name="ÅëÈ­ [0]_ÇÒºÎ project 11 5" xfId="12213"/>
    <cellStyle name="AeE­ [0]_COºI project 11 6" xfId="12431"/>
    <cellStyle name="ÅëÈ­ [0]_ÇÒºÎ project 11 6" xfId="12088"/>
    <cellStyle name="AeE­ [0]_COºI project 11 7" xfId="12826"/>
    <cellStyle name="ÅëÈ­ [0]_ÇÒºÎ project 11 7" xfId="12567"/>
    <cellStyle name="AeE­ [0]_COºI project 11 8" xfId="13172"/>
    <cellStyle name="ÅëÈ­ [0]_ÇÒºÎ project 11 8" xfId="12942"/>
    <cellStyle name="AeE­ [0]_COºI project 11 9" xfId="13458"/>
    <cellStyle name="ÅëÈ­ [0]_ÇÒºÎ project 11 9" xfId="13277"/>
    <cellStyle name="AeE­ [0]_COºI project 12" xfId="3258"/>
    <cellStyle name="ÅëÈ­ [0]_ÇÒºÎ project 12" xfId="3257"/>
    <cellStyle name="AeE­ [0]_COºI project 12 10" xfId="13755"/>
    <cellStyle name="ÅëÈ­ [0]_ÇÒºÎ project 12 10" xfId="10237"/>
    <cellStyle name="AeE­ [0]_COºI project 12 2" xfId="8026"/>
    <cellStyle name="ÅëÈ­ [0]_ÇÒºÎ project 12 2" xfId="6965"/>
    <cellStyle name="AeE­ [0]_COºI project 12 3" xfId="10768"/>
    <cellStyle name="ÅëÈ­ [0]_ÇÒºÎ project 12 3" xfId="9911"/>
    <cellStyle name="AeE­ [0]_COºI project 12 4" xfId="11387"/>
    <cellStyle name="ÅëÈ­ [0]_ÇÒºÎ project 12 4" xfId="2790"/>
    <cellStyle name="AeE­ [0]_COºI project 12 5" xfId="12197"/>
    <cellStyle name="ÅëÈ­ [0]_ÇÒºÎ project 12 5" xfId="11584"/>
    <cellStyle name="AeE­ [0]_COºI project 12 6" xfId="12640"/>
    <cellStyle name="ÅëÈ­ [0]_ÇÒºÎ project 12 6" xfId="10958"/>
    <cellStyle name="AeE­ [0]_COºI project 12 7" xfId="13010"/>
    <cellStyle name="ÅëÈ­ [0]_ÇÒºÎ project 12 7" xfId="10210"/>
    <cellStyle name="AeE­ [0]_COºI project 12 8" xfId="13333"/>
    <cellStyle name="ÅëÈ­ [0]_ÇÒºÎ project 12 8" xfId="9561"/>
    <cellStyle name="AeE­ [0]_COºI project 12 9" xfId="13593"/>
    <cellStyle name="ÅëÈ­ [0]_ÇÒºÎ project 12 9" xfId="12267"/>
    <cellStyle name="AeE­ [0]_COºI project 13" xfId="3256"/>
    <cellStyle name="ÅëÈ­ [0]_ÇÒºÎ project 13" xfId="3255"/>
    <cellStyle name="AeE­ [0]_COºI project 13 10" xfId="9836"/>
    <cellStyle name="ÅëÈ­ [0]_ÇÒºÎ project 13 10" xfId="13007"/>
    <cellStyle name="AeE­ [0]_COºI project 13 2" xfId="5944"/>
    <cellStyle name="ÅëÈ­ [0]_ÇÒºÎ project 13 2" xfId="8089"/>
    <cellStyle name="AeE­ [0]_COºI project 13 3" xfId="9912"/>
    <cellStyle name="ÅëÈ­ [0]_ÇÒºÎ project 13 3" xfId="10815"/>
    <cellStyle name="AeE­ [0]_COºI project 13 4" xfId="2312"/>
    <cellStyle name="ÅëÈ­ [0]_ÇÒºÎ project 13 4" xfId="11665"/>
    <cellStyle name="AeE­ [0]_COºI project 13 5" xfId="11585"/>
    <cellStyle name="ÅëÈ­ [0]_ÇÒºÎ project 13 5" xfId="11470"/>
    <cellStyle name="AeE­ [0]_COºI project 13 6" xfId="11104"/>
    <cellStyle name="ÅëÈ­ [0]_ÇÒºÎ project 13 6" xfId="11158"/>
    <cellStyle name="AeE­ [0]_COºI project 13 7" xfId="10027"/>
    <cellStyle name="ÅëÈ­ [0]_ÇÒºÎ project 13 7" xfId="7295"/>
    <cellStyle name="AeE­ [0]_COºI project 13 8" xfId="6099"/>
    <cellStyle name="ÅëÈ­ [0]_ÇÒºÎ project 13 8" xfId="9997"/>
    <cellStyle name="AeE­ [0]_COºI project 13 9" xfId="12111"/>
    <cellStyle name="ÅëÈ­ [0]_ÇÒºÎ project 13 9" xfId="9705"/>
    <cellStyle name="AeE­ [0]_COºI project 14" xfId="3254"/>
    <cellStyle name="ÅëÈ­ [0]_ÇÒºÎ project 14" xfId="3253"/>
    <cellStyle name="AeE­ [0]_COºI project 14 10" xfId="12611"/>
    <cellStyle name="ÅëÈ­ [0]_ÇÒºÎ project 14 10" xfId="11306"/>
    <cellStyle name="AeE­ [0]_COºI project 14 2" xfId="8090"/>
    <cellStyle name="ÅëÈ­ [0]_ÇÒºÎ project 14 2" xfId="6100"/>
    <cellStyle name="AeE­ [0]_COºI project 14 3" xfId="10816"/>
    <cellStyle name="ÅëÈ­ [0]_ÇÒºÎ project 14 3" xfId="10023"/>
    <cellStyle name="AeE­ [0]_COºI project 14 4" xfId="11631"/>
    <cellStyle name="ÅëÈ­ [0]_ÇÒºÎ project 14 4" xfId="10949"/>
    <cellStyle name="AeE­ [0]_COºI project 14 5" xfId="2668"/>
    <cellStyle name="ÅëÈ­ [0]_ÇÒºÎ project 14 5" xfId="11847"/>
    <cellStyle name="AeE­ [0]_COºI project 14 6" xfId="11000"/>
    <cellStyle name="ÅëÈ­ [0]_ÇÒºÎ project 14 6" xfId="12048"/>
    <cellStyle name="AeE­ [0]_COºI project 14 7" xfId="12169"/>
    <cellStyle name="ÅëÈ­ [0]_ÇÒºÎ project 14 7" xfId="12496"/>
    <cellStyle name="AeE­ [0]_COºI project 14 8" xfId="12626"/>
    <cellStyle name="ÅëÈ­ [0]_ÇÒºÎ project 14 8" xfId="12878"/>
    <cellStyle name="AeE­ [0]_COºI project 14 9" xfId="12994"/>
    <cellStyle name="ÅëÈ­ [0]_ÇÒºÎ project 14 9" xfId="13224"/>
    <cellStyle name="AeE­ [0]_COºI project 15" xfId="7609"/>
    <cellStyle name="ÅëÈ­ [0]_ÇÒºÎ project 15" xfId="8152"/>
    <cellStyle name="AeE­ [0]_COºI project 16" xfId="8153"/>
    <cellStyle name="ÅëÈ­ [0]_ÇÒºÎ project 16" xfId="6890"/>
    <cellStyle name="AeE­ [0]_COºI project 17" xfId="7145"/>
    <cellStyle name="ÅëÈ­ [0]_ÇÒºÎ project 17" xfId="8216"/>
    <cellStyle name="AeE­ [0]_COºI project 18" xfId="8217"/>
    <cellStyle name="ÅëÈ­ [0]_ÇÒºÎ project 18" xfId="8268"/>
    <cellStyle name="AeE­ [0]_COºI project 19" xfId="8269"/>
    <cellStyle name="ÅëÈ­ [0]_ÇÒºÎ project 19" xfId="8348"/>
    <cellStyle name="AeE­ [0]_COºI project 2" xfId="3250"/>
    <cellStyle name="ÅëÈ­ [0]_ÇÒºÎ project 2" xfId="3251"/>
    <cellStyle name="AeE­ [0]_COºI project 2 10" xfId="13465"/>
    <cellStyle name="ÅëÈ­ [0]_ÇÒºÎ project 2 10" xfId="13614"/>
    <cellStyle name="AeE­ [0]_COºI project 2 11" xfId="13630"/>
    <cellStyle name="ÅëÈ­ [0]_ÇÒºÎ project 2 2" xfId="6569"/>
    <cellStyle name="AeE­ [0]_COºI project 2 3" xfId="7605"/>
    <cellStyle name="ÅëÈ­ [0]_ÇÒºÎ project 2 3" xfId="9775"/>
    <cellStyle name="AeE­ [0]_COºI project 2 4" xfId="9774"/>
    <cellStyle name="ÅëÈ­ [0]_ÇÒºÎ project 2 4" xfId="11005"/>
    <cellStyle name="AeE­ [0]_COºI project 2 5" xfId="11006"/>
    <cellStyle name="ÅëÈ­ [0]_ÇÒºÎ project 2 5" xfId="11912"/>
    <cellStyle name="AeE­ [0]_COºI project 2 6" xfId="11950"/>
    <cellStyle name="ÅëÈ­ [0]_ÇÒºÎ project 2 6" xfId="12405"/>
    <cellStyle name="AeE­ [0]_COºI project 2 7" xfId="12441"/>
    <cellStyle name="ÅëÈ­ [0]_ÇÒºÎ project 2 7" xfId="12798"/>
    <cellStyle name="AeE­ [0]_COºI project 2 8" xfId="12834"/>
    <cellStyle name="ÅëÈ­ [0]_ÇÒºÎ project 2 8" xfId="13147"/>
    <cellStyle name="AeE­ [0]_COºI project 2 9" xfId="13181"/>
    <cellStyle name="ÅëÈ­ [0]_ÇÒºÎ project 2 9" xfId="13437"/>
    <cellStyle name="AeE­ [0]_COºI project 20" xfId="8349"/>
    <cellStyle name="ÅëÈ­ [0]_ÇÒºÎ project 20" xfId="8412"/>
    <cellStyle name="AeE­ [0]_COºI project 21" xfId="8413"/>
    <cellStyle name="ÅëÈ­ [0]_ÇÒºÎ project 21" xfId="8474"/>
    <cellStyle name="AeE­ [0]_COºI project 22" xfId="8475"/>
    <cellStyle name="ÅëÈ­ [0]_ÇÒºÎ project 22" xfId="8538"/>
    <cellStyle name="AeE­ [0]_COºI project 23" xfId="8539"/>
    <cellStyle name="ÅëÈ­ [0]_ÇÒºÎ project 23" xfId="8599"/>
    <cellStyle name="AeE­ [0]_COºI project 24" xfId="8601"/>
    <cellStyle name="ÅëÈ­ [0]_ÇÒºÎ project 24" xfId="8663"/>
    <cellStyle name="AeE­ [0]_COºI project 25" xfId="8665"/>
    <cellStyle name="ÅëÈ­ [0]_ÇÒºÎ project 25" xfId="8727"/>
    <cellStyle name="AeE­ [0]_COºI project 26" xfId="8662"/>
    <cellStyle name="ÅëÈ­ [0]_ÇÒºÎ project 26" xfId="8789"/>
    <cellStyle name="AeE­ [0]_COºI project 27" xfId="8726"/>
    <cellStyle name="ÅëÈ­ [0]_ÇÒºÎ project 27" xfId="8851"/>
    <cellStyle name="AeE­ [0]_COºI project 28" xfId="8788"/>
    <cellStyle name="ÅëÈ­ [0]_ÇÒºÎ project 28" xfId="8912"/>
    <cellStyle name="AeE­ [0]_COºI project 29" xfId="8850"/>
    <cellStyle name="ÅëÈ­ [0]_ÇÒºÎ project 29" xfId="8973"/>
    <cellStyle name="AeE­ [0]_COºI project 3" xfId="2968"/>
    <cellStyle name="ÅëÈ­ [0]_ÇÒºÎ project 3" xfId="3249"/>
    <cellStyle name="AeE­ [0]_COºI project 3 2" xfId="3247"/>
    <cellStyle name="ÅëÈ­ [0]_ÇÒºÎ project 3 2" xfId="2358"/>
    <cellStyle name="AeE­ [0]_COºI project 30" xfId="8911"/>
    <cellStyle name="ÅëÈ­ [0]_ÇÒºÎ project 30" xfId="9033"/>
    <cellStyle name="AeE­ [0]_COºI project 31" xfId="8972"/>
    <cellStyle name="ÅëÈ­ [0]_ÇÒºÎ project 31" xfId="9092"/>
    <cellStyle name="AeE­ [0]_COºI project 32" xfId="9032"/>
    <cellStyle name="ÅëÈ­ [0]_ÇÒºÎ project 32" xfId="9149"/>
    <cellStyle name="AeE­ [0]_COºI project 33" xfId="9091"/>
    <cellStyle name="ÅëÈ­ [0]_ÇÒºÎ project 33" xfId="9205"/>
    <cellStyle name="AeE­ [0]_COºI project 34" xfId="9148"/>
    <cellStyle name="ÅëÈ­ [0]_ÇÒºÎ project 34" xfId="9257"/>
    <cellStyle name="AeE­ [0]_COºI project 35" xfId="9204"/>
    <cellStyle name="ÅëÈ­ [0]_ÇÒºÎ project 35" xfId="9305"/>
    <cellStyle name="AeE­ [0]_COºI project 36" xfId="9256"/>
    <cellStyle name="ÅëÈ­ [0]_ÇÒºÎ project 36" xfId="9353"/>
    <cellStyle name="AeE­ [0]_COºI project 37" xfId="9304"/>
    <cellStyle name="ÅëÈ­ [0]_ÇÒºÎ project 37" xfId="9397"/>
    <cellStyle name="AeE­ [0]_COºI project 38" xfId="9352"/>
    <cellStyle name="ÅëÈ­ [0]_ÇÒºÎ project 38" xfId="9437"/>
    <cellStyle name="AeE­ [0]_COºI project 39" xfId="9396"/>
    <cellStyle name="ÅëÈ­ [0]_ÇÒºÎ project 39" xfId="9469"/>
    <cellStyle name="AeE­ [0]_COºI project 4" xfId="7158"/>
    <cellStyle name="ÅëÈ­ [0]_ÇÒºÎ project 4" xfId="3246"/>
    <cellStyle name="AeE­ [0]_COºI project 4 2" xfId="3245"/>
    <cellStyle name="ÅëÈ­ [0]_ÇÒºÎ project 4 2" xfId="6566"/>
    <cellStyle name="AeE­ [0]_COºI project 40" xfId="9436"/>
    <cellStyle name="ÅëÈ­ [0]_ÇÒºÎ project 40" xfId="9495"/>
    <cellStyle name="AeE­ [0]_COºI project 41" xfId="9468"/>
    <cellStyle name="ÅëÈ­ [0]_ÇÒºÎ project 41" xfId="9517"/>
    <cellStyle name="AeE­ [0]_COºI project 42" xfId="9494"/>
    <cellStyle name="ÅëÈ­ [0]_ÇÒºÎ project 42" xfId="9531"/>
    <cellStyle name="AeE­ [0]_COºI project 43" xfId="9516"/>
    <cellStyle name="ÅëÈ­ [0]_ÇÒºÎ project 43" xfId="9545"/>
    <cellStyle name="AeE­ [0]_COºI project 44" xfId="9530"/>
    <cellStyle name="ÅëÈ­ [0]_ÇÒºÎ project 44" xfId="9552"/>
    <cellStyle name="AeE­ [0]_COºI project 45" xfId="9544"/>
    <cellStyle name="ÅëÈ­ [0]_ÇÒºÎ project 5" xfId="3244"/>
    <cellStyle name="AeE­ [0]_COºI project 5 2" xfId="3243"/>
    <cellStyle name="ÅëÈ­ [0]_ÇÒºÎ project 5 2" xfId="5973"/>
    <cellStyle name="AeE­ [0]_COºI project 6" xfId="6326"/>
    <cellStyle name="ÅëÈ­ [0]_ÇÒºÎ project 6" xfId="3242"/>
    <cellStyle name="AeE­ [0]_COºI project 7" xfId="3241"/>
    <cellStyle name="ÅëÈ­ [0]_ÇÒºÎ project 7" xfId="3240"/>
    <cellStyle name="AeE­ [0]_COºI project 7 10" xfId="13354"/>
    <cellStyle name="ÅëÈ­ [0]_ÇÒºÎ project 7 10" xfId="13746"/>
    <cellStyle name="AeE­ [0]_COºI project 7 2" xfId="7381"/>
    <cellStyle name="ÅëÈ­ [0]_ÇÒºÎ project 7 2" xfId="7880"/>
    <cellStyle name="AeE­ [0]_COºI project 7 3" xfId="10314"/>
    <cellStyle name="ÅëÈ­ [0]_ÇÒºÎ project 7 3" xfId="10644"/>
    <cellStyle name="AeE­ [0]_COºI project 7 4" xfId="2615"/>
    <cellStyle name="ÅëÈ­ [0]_ÇÒºÎ project 7 4" xfId="11366"/>
    <cellStyle name="AeE­ [0]_COºI project 7 5" xfId="11623"/>
    <cellStyle name="ÅëÈ­ [0]_ÇÒºÎ project 7 5" xfId="12190"/>
    <cellStyle name="AeE­ [0]_COºI project 7 6" xfId="12237"/>
    <cellStyle name="ÅëÈ­ [0]_ÇÒºÎ project 7 6" xfId="12209"/>
    <cellStyle name="AeE­ [0]_COºI project 7 7" xfId="10813"/>
    <cellStyle name="ÅëÈ­ [0]_ÇÒºÎ project 7 7" xfId="6795"/>
    <cellStyle name="AeE­ [0]_COºI project 7 8" xfId="11829"/>
    <cellStyle name="ÅëÈ­ [0]_ÇÒºÎ project 7 8" xfId="6289"/>
    <cellStyle name="AeE­ [0]_COºI project 7 9" xfId="12329"/>
    <cellStyle name="ÅëÈ­ [0]_ÇÒºÎ project 7 9" xfId="2745"/>
    <cellStyle name="AeE­ [0]_COºI project 8" xfId="3239"/>
    <cellStyle name="ÅëÈ­ [0]_ÇÒºÎ project 8" xfId="3238"/>
    <cellStyle name="AeE­ [0]_COºI project 8 10" xfId="13747"/>
    <cellStyle name="ÅëÈ­ [0]_ÇÒºÎ project 8 10" xfId="10121"/>
    <cellStyle name="AeE­ [0]_COºI project 8 2" xfId="7881"/>
    <cellStyle name="ÅëÈ­ [0]_ÇÒºÎ project 8 2" xfId="6627"/>
    <cellStyle name="AeE­ [0]_COºI project 8 3" xfId="10645"/>
    <cellStyle name="ÅëÈ­ [0]_ÇÒºÎ project 8 3" xfId="6305"/>
    <cellStyle name="AeE­ [0]_COºI project 8 4" xfId="11331"/>
    <cellStyle name="ÅëÈ­ [0]_ÇÒºÎ project 8 4" xfId="9980"/>
    <cellStyle name="AeE­ [0]_COºI project 8 5" xfId="12191"/>
    <cellStyle name="ÅëÈ­ [0]_ÇÒºÎ project 8 5" xfId="10688"/>
    <cellStyle name="AeE­ [0]_COºI project 8 6" xfId="2545"/>
    <cellStyle name="ÅëÈ­ [0]_ÇÒºÎ project 8 6" xfId="11617"/>
    <cellStyle name="AeE­ [0]_COºI project 8 7" xfId="11536"/>
    <cellStyle name="ÅëÈ­ [0]_ÇÒºÎ project 8 7" xfId="9598"/>
    <cellStyle name="AeE­ [0]_COºI project 8 8" xfId="9990"/>
    <cellStyle name="ÅëÈ­ [0]_ÇÒºÎ project 8 8" xfId="9968"/>
    <cellStyle name="AeE­ [0]_COºI project 8 9" xfId="9809"/>
    <cellStyle name="ÅëÈ­ [0]_ÇÒºÎ project 8 9" xfId="10672"/>
    <cellStyle name="AeE­ [0]_COºI project 9" xfId="3237"/>
    <cellStyle name="ÅëÈ­ [0]_ÇÒºÎ project 9" xfId="3236"/>
    <cellStyle name="AeE­ [0]_COºI project 9 10" xfId="7138"/>
    <cellStyle name="ÅëÈ­ [0]_ÇÒºÎ project 9 10" xfId="13714"/>
    <cellStyle name="AeE­ [0]_COºI project 9 2" xfId="2213"/>
    <cellStyle name="ÅëÈ­ [0]_ÇÒºÎ project 9 2" xfId="7962"/>
    <cellStyle name="AeE­ [0]_COºI project 9 3" xfId="2876"/>
    <cellStyle name="ÅëÈ­ [0]_ÇÒºÎ project 9 3" xfId="10718"/>
    <cellStyle name="AeE­ [0]_COºI project 9 4" xfId="9979"/>
    <cellStyle name="ÅëÈ­ [0]_ÇÒºÎ project 9 4" xfId="11235"/>
    <cellStyle name="AeE­ [0]_COºI project 9 5" xfId="10697"/>
    <cellStyle name="ÅëÈ­ [0]_ÇÒºÎ project 9 5" xfId="12109"/>
    <cellStyle name="AeE­ [0]_COºI project 9 6" xfId="11379"/>
    <cellStyle name="ÅëÈ­ [0]_ÇÒºÎ project 9 6" xfId="12585"/>
    <cellStyle name="AeE­ [0]_COºI project 9 7" xfId="11033"/>
    <cellStyle name="ÅëÈ­ [0]_ÇÒºÎ project 9 7" xfId="12958"/>
    <cellStyle name="AeE­ [0]_COºI project 9 8" xfId="9612"/>
    <cellStyle name="ÅëÈ­ [0]_ÇÒºÎ project 9 8" xfId="13290"/>
    <cellStyle name="AeE­ [0]_COºI project 9 9" xfId="10250"/>
    <cellStyle name="ÅëÈ­ [0]_ÇÒºÎ project 9 9" xfId="13554"/>
    <cellStyle name="AeE­ [0]_COºI project_보고서1(1)" xfId="6651"/>
    <cellStyle name="ÅëÈ­ [0]_ÇÒºÎ project_보고서1(1)" xfId="5965"/>
    <cellStyle name="AeE­ [0]_laroux" xfId="3235"/>
    <cellStyle name="ÅëÈ­ [0]_laroux" xfId="681"/>
    <cellStyle name="AeE­ [0]_laroux 10" xfId="3234"/>
    <cellStyle name="ÅëÈ­ [0]_laroux 10" xfId="3233"/>
    <cellStyle name="AeE­ [0]_laroux 10 10" xfId="13772"/>
    <cellStyle name="ÅëÈ­ [0]_laroux 10 10" xfId="13717"/>
    <cellStyle name="AeE­ [0]_laroux 10 2" xfId="7951"/>
    <cellStyle name="ÅëÈ­ [0]_laroux 10 2" xfId="6473"/>
    <cellStyle name="AeE­ [0]_laroux 10 3" xfId="10711"/>
    <cellStyle name="ÅëÈ­ [0]_laroux 10 3" xfId="9626"/>
    <cellStyle name="AeE­ [0]_laroux 10 4" xfId="11424"/>
    <cellStyle name="ÅëÈ­ [0]_laroux 10 4" xfId="11274"/>
    <cellStyle name="AeE­ [0]_laroux 10 5" xfId="9917"/>
    <cellStyle name="ÅëÈ­ [0]_laroux 10 5" xfId="12141"/>
    <cellStyle name="AeE­ [0]_laroux 10 6" xfId="9877"/>
    <cellStyle name="ÅëÈ­ [0]_laroux 10 6" xfId="12609"/>
    <cellStyle name="AeE­ [0]_laroux 10 7" xfId="11503"/>
    <cellStyle name="ÅëÈ­ [0]_laroux 10 7" xfId="12977"/>
    <cellStyle name="AeE­ [0]_laroux 10 8" xfId="2868"/>
    <cellStyle name="ÅëÈ­ [0]_laroux 10 8" xfId="13310"/>
    <cellStyle name="AeE­ [0]_laroux 10 9" xfId="6175"/>
    <cellStyle name="ÅëÈ­ [0]_laroux 10 9" xfId="13571"/>
    <cellStyle name="AeE­ [0]_laroux 11" xfId="3232"/>
    <cellStyle name="ÅëÈ­ [0]_laroux 11" xfId="3231"/>
    <cellStyle name="AeE­ [0]_laroux 11 10" xfId="13716"/>
    <cellStyle name="ÅëÈ­ [0]_laroux 11 10" xfId="12481"/>
    <cellStyle name="AeE­ [0]_laroux 11 2" xfId="6117"/>
    <cellStyle name="ÅëÈ­ [0]_laroux 11 2" xfId="8013"/>
    <cellStyle name="AeE­ [0]_laroux 11 3" xfId="9627"/>
    <cellStyle name="ÅëÈ­ [0]_laroux 11 3" xfId="10759"/>
    <cellStyle name="AeE­ [0]_laroux 11 4" xfId="11238"/>
    <cellStyle name="ÅëÈ­ [0]_laroux 11 4" xfId="11620"/>
    <cellStyle name="AeE­ [0]_laroux 11 5" xfId="11175"/>
    <cellStyle name="ÅëÈ­ [0]_laroux 11 5" xfId="11697"/>
    <cellStyle name="AeE­ [0]_laroux 11 6" xfId="12587"/>
    <cellStyle name="ÅëÈ­ [0]_laroux 11 6" xfId="11425"/>
    <cellStyle name="AeE­ [0]_laroux 11 7" xfId="12960"/>
    <cellStyle name="ÅëÈ­ [0]_laroux 11 7" xfId="11283"/>
    <cellStyle name="AeE­ [0]_laroux 11 8" xfId="13292"/>
    <cellStyle name="ÅëÈ­ [0]_laroux 11 8" xfId="11455"/>
    <cellStyle name="AeE­ [0]_laroux 11 9" xfId="13555"/>
    <cellStyle name="ÅëÈ­ [0]_laroux 11 9" xfId="12022"/>
    <cellStyle name="AeE­ [0]_laroux 12" xfId="3230"/>
    <cellStyle name="ÅëÈ­ [0]_laroux 12" xfId="3229"/>
    <cellStyle name="AeE­ [0]_laroux 12 10" xfId="11146"/>
    <cellStyle name="ÅëÈ­ [0]_laroux 12 10" xfId="12571"/>
    <cellStyle name="AeE­ [0]_laroux 12 2" xfId="8014"/>
    <cellStyle name="ÅëÈ­ [0]_laroux 12 2" xfId="3032"/>
    <cellStyle name="AeE­ [0]_laroux 12 3" xfId="10760"/>
    <cellStyle name="ÅëÈ­ [0]_laroux 12 3" xfId="9862"/>
    <cellStyle name="AeE­ [0]_laroux 12 4" xfId="11621"/>
    <cellStyle name="ÅëÈ­ [0]_laroux 12 4" xfId="10018"/>
    <cellStyle name="AeE­ [0]_laroux 12 5" xfId="11376"/>
    <cellStyle name="ÅëÈ­ [0]_laroux 12 5" xfId="9664"/>
    <cellStyle name="AeE­ [0]_laroux 12 6" xfId="11911"/>
    <cellStyle name="ÅëÈ­ [0]_laroux 12 6" xfId="10835"/>
    <cellStyle name="AeE­ [0]_laroux 12 7" xfId="9933"/>
    <cellStyle name="ÅëÈ­ [0]_laroux 12 7" xfId="9677"/>
    <cellStyle name="AeE­ [0]_laroux 12 8" xfId="9584"/>
    <cellStyle name="ÅëÈ­ [0]_laroux 12 8" xfId="11216"/>
    <cellStyle name="AeE­ [0]_laroux 12 9" xfId="12245"/>
    <cellStyle name="ÅëÈ­ [0]_laroux 12 9" xfId="6512"/>
    <cellStyle name="AeE­ [0]_laroux 13" xfId="3228"/>
    <cellStyle name="ÅëÈ­ [0]_laroux 13" xfId="3227"/>
    <cellStyle name="AeE­ [0]_laroux 13 10" xfId="11267"/>
    <cellStyle name="ÅëÈ­ [0]_laroux 13 10" xfId="12939"/>
    <cellStyle name="AeE­ [0]_laroux 13 2" xfId="2907"/>
    <cellStyle name="ÅëÈ­ [0]_laroux 13 2" xfId="8077"/>
    <cellStyle name="AeE­ [0]_laroux 13 3" xfId="9876"/>
    <cellStyle name="ÅëÈ­ [0]_laroux 13 3" xfId="10806"/>
    <cellStyle name="AeE­ [0]_laroux 13 4" xfId="11555"/>
    <cellStyle name="ÅëÈ­ [0]_laroux 13 4" xfId="11773"/>
    <cellStyle name="AeE­ [0]_laroux 13 5" xfId="11743"/>
    <cellStyle name="ÅëÈ­ [0]_laroux 13 5" xfId="10969"/>
    <cellStyle name="AeE­ [0]_laroux 13 6" xfId="11699"/>
    <cellStyle name="ÅëÈ­ [0]_laroux 13 6" xfId="2406"/>
    <cellStyle name="AeE­ [0]_laroux 13 7" xfId="11286"/>
    <cellStyle name="ÅëÈ­ [0]_laroux 13 7" xfId="12290"/>
    <cellStyle name="AeE­ [0]_laroux 13 8" xfId="10655"/>
    <cellStyle name="ÅëÈ­ [0]_laroux 13 8" xfId="12695"/>
    <cellStyle name="AeE­ [0]_laroux 13 9" xfId="10951"/>
    <cellStyle name="ÅëÈ­ [0]_laroux 13 9" xfId="13058"/>
    <cellStyle name="AeE­ [0]_laroux 14" xfId="3226"/>
    <cellStyle name="ÅëÈ­ [0]_laroux 14" xfId="3225"/>
    <cellStyle name="AeE­ [0]_laroux 14 10" xfId="12144"/>
    <cellStyle name="ÅëÈ­ [0]_laroux 14 10" xfId="13525"/>
    <cellStyle name="AeE­ [0]_laroux 14 2" xfId="8078"/>
    <cellStyle name="ÅëÈ­ [0]_laroux 14 2" xfId="2748"/>
    <cellStyle name="AeE­ [0]_laroux 14 3" xfId="10807"/>
    <cellStyle name="ÅëÈ­ [0]_laroux 14 3" xfId="10014"/>
    <cellStyle name="AeE­ [0]_laroux 14 4" xfId="11774"/>
    <cellStyle name="ÅëÈ­ [0]_laroux 14 4" xfId="11228"/>
    <cellStyle name="AeE­ [0]_laroux 14 5" xfId="11675"/>
    <cellStyle name="ÅëÈ­ [0]_laroux 14 5" xfId="10843"/>
    <cellStyle name="AeE­ [0]_laroux 14 6" xfId="11045"/>
    <cellStyle name="ÅëÈ­ [0]_laroux 14 6" xfId="11323"/>
    <cellStyle name="AeE­ [0]_laroux 14 7" xfId="12152"/>
    <cellStyle name="ÅëÈ­ [0]_laroux 14 7" xfId="11176"/>
    <cellStyle name="AeE­ [0]_laroux 14 8" xfId="12616"/>
    <cellStyle name="ÅëÈ­ [0]_laroux 14 8" xfId="9896"/>
    <cellStyle name="AeE­ [0]_laroux 14 9" xfId="12983"/>
    <cellStyle name="ÅëÈ­ [0]_laroux 14 9" xfId="10855"/>
    <cellStyle name="AeE­ [0]_laroux 15" xfId="6197"/>
    <cellStyle name="ÅëÈ­ [0]_laroux 15" xfId="8140"/>
    <cellStyle name="AeE­ [0]_laroux 16" xfId="8141"/>
    <cellStyle name="ÅëÈ­ [0]_laroux 16" xfId="2955"/>
    <cellStyle name="AeE­ [0]_laroux 17" xfId="6286"/>
    <cellStyle name="ÅëÈ­ [0]_laroux 17" xfId="8204"/>
    <cellStyle name="AeE­ [0]_laroux 18" xfId="8205"/>
    <cellStyle name="ÅëÈ­ [0]_laroux 18" xfId="8257"/>
    <cellStyle name="AeE­ [0]_laroux 19" xfId="8258"/>
    <cellStyle name="ÅëÈ­ [0]_laroux 19" xfId="8337"/>
    <cellStyle name="AeE­ [0]_laroux 2" xfId="682"/>
    <cellStyle name="ÅëÈ­ [0]_laroux 2" xfId="3224"/>
    <cellStyle name="AeE­ [0]_laroux 2 10" xfId="13362"/>
    <cellStyle name="ÅëÈ­ [0]_laroux 2 10" xfId="11542"/>
    <cellStyle name="AeE­ [0]_laroux 2 11" xfId="12787"/>
    <cellStyle name="ÅëÈ­ [0]_laroux 2 2" xfId="2253"/>
    <cellStyle name="AeE­ [0]_laroux 2 3" xfId="3034"/>
    <cellStyle name="ÅëÈ­ [0]_laroux 2 3" xfId="9780"/>
    <cellStyle name="AeE­ [0]_laroux 2 4" xfId="9779"/>
    <cellStyle name="ÅëÈ­ [0]_laroux 2 4" xfId="10063"/>
    <cellStyle name="AeE­ [0]_laroux 2 5" xfId="10064"/>
    <cellStyle name="ÅëÈ­ [0]_laroux 2 5" xfId="9600"/>
    <cellStyle name="AeE­ [0]_laroux 2 6" xfId="9565"/>
    <cellStyle name="ÅëÈ­ [0]_laroux 2 6" xfId="2392"/>
    <cellStyle name="AeE­ [0]_laroux 2 7" xfId="12263"/>
    <cellStyle name="ÅëÈ­ [0]_laroux 2 7" xfId="2518"/>
    <cellStyle name="AeE­ [0]_laroux 2 8" xfId="12670"/>
    <cellStyle name="ÅëÈ­ [0]_laroux 2 8" xfId="10632"/>
    <cellStyle name="AeE­ [0]_laroux 2 9" xfId="13036"/>
    <cellStyle name="ÅëÈ­ [0]_laroux 2 9" xfId="11458"/>
    <cellStyle name="AeE­ [0]_laroux 20" xfId="8338"/>
    <cellStyle name="ÅëÈ­ [0]_laroux 20" xfId="8318"/>
    <cellStyle name="AeE­ [0]_laroux 21" xfId="8319"/>
    <cellStyle name="ÅëÈ­ [0]_laroux 21" xfId="8398"/>
    <cellStyle name="AeE­ [0]_laroux 22" xfId="8399"/>
    <cellStyle name="ÅëÈ­ [0]_laroux 22" xfId="8462"/>
    <cellStyle name="AeE­ [0]_laroux 23" xfId="8463"/>
    <cellStyle name="ÅëÈ­ [0]_laroux 23" xfId="8524"/>
    <cellStyle name="AeE­ [0]_laroux 24" xfId="8525"/>
    <cellStyle name="ÅëÈ­ [0]_laroux 24" xfId="8588"/>
    <cellStyle name="AeE­ [0]_laroux 25" xfId="8589"/>
    <cellStyle name="ÅëÈ­ [0]_laroux 25" xfId="8650"/>
    <cellStyle name="AeE­ [0]_laroux 26" xfId="8651"/>
    <cellStyle name="ÅëÈ­ [0]_laroux 26" xfId="8714"/>
    <cellStyle name="AeE­ [0]_laroux 27" xfId="8715"/>
    <cellStyle name="ÅëÈ­ [0]_laroux 27" xfId="8776"/>
    <cellStyle name="AeE­ [0]_laroux 28" xfId="8777"/>
    <cellStyle name="ÅëÈ­ [0]_laroux 28" xfId="8838"/>
    <cellStyle name="AeE­ [0]_laroux 29" xfId="8839"/>
    <cellStyle name="ÅëÈ­ [0]_laroux 29" xfId="8899"/>
    <cellStyle name="AeE­ [0]_laroux 3" xfId="7491"/>
    <cellStyle name="ÅëÈ­ [0]_laroux 3" xfId="3223"/>
    <cellStyle name="AeE­ [0]_laroux 3 2" xfId="3222"/>
    <cellStyle name="ÅëÈ­ [0]_laroux 3 2" xfId="6260"/>
    <cellStyle name="AeE­ [0]_laroux 30" xfId="8900"/>
    <cellStyle name="ÅëÈ­ [0]_laroux 30" xfId="8960"/>
    <cellStyle name="AeE­ [0]_laroux 31" xfId="8961"/>
    <cellStyle name="ÅëÈ­ [0]_laroux 31" xfId="9020"/>
    <cellStyle name="AeE­ [0]_laroux 32" xfId="9021"/>
    <cellStyle name="ÅëÈ­ [0]_laroux 32" xfId="9079"/>
    <cellStyle name="AeE­ [0]_laroux 33" xfId="9080"/>
    <cellStyle name="ÅëÈ­ [0]_laroux 33" xfId="9136"/>
    <cellStyle name="AeE­ [0]_laroux 34" xfId="9137"/>
    <cellStyle name="ÅëÈ­ [0]_laroux 34" xfId="9192"/>
    <cellStyle name="AeE­ [0]_laroux 35" xfId="9193"/>
    <cellStyle name="ÅëÈ­ [0]_laroux 35" xfId="9245"/>
    <cellStyle name="AeE­ [0]_laroux 36" xfId="9246"/>
    <cellStyle name="ÅëÈ­ [0]_laroux 36" xfId="9294"/>
    <cellStyle name="AeE­ [0]_laroux 37" xfId="9295"/>
    <cellStyle name="ÅëÈ­ [0]_laroux 37" xfId="9342"/>
    <cellStyle name="AeE­ [0]_laroux 38" xfId="9343"/>
    <cellStyle name="ÅëÈ­ [0]_laroux 38" xfId="9388"/>
    <cellStyle name="AeE­ [0]_laroux 39" xfId="9389"/>
    <cellStyle name="ÅëÈ­ [0]_laroux 39" xfId="9428"/>
    <cellStyle name="AeE­ [0]_laroux 4" xfId="6918"/>
    <cellStyle name="ÅëÈ­ [0]_laroux 4" xfId="3221"/>
    <cellStyle name="AeE­ [0]_laroux 4 2" xfId="3220"/>
    <cellStyle name="ÅëÈ­ [0]_laroux 4 2" xfId="2211"/>
    <cellStyle name="AeE­ [0]_laroux 40" xfId="9429"/>
    <cellStyle name="ÅëÈ­ [0]_laroux 40" xfId="9462"/>
    <cellStyle name="AeE­ [0]_laroux 41" xfId="9463"/>
    <cellStyle name="ÅëÈ­ [0]_laroux 41" xfId="9490"/>
    <cellStyle name="AeE­ [0]_laroux 42" xfId="9491"/>
    <cellStyle name="ÅëÈ­ [0]_laroux 42" xfId="9512"/>
    <cellStyle name="AeE­ [0]_laroux 43" xfId="9513"/>
    <cellStyle name="ÅëÈ­ [0]_laroux 43" xfId="9528"/>
    <cellStyle name="AeE­ [0]_laroux 44" xfId="9529"/>
    <cellStyle name="ÅëÈ­ [0]_laroux 44" xfId="9542"/>
    <cellStyle name="AeE­ [0]_laroux 45" xfId="9543"/>
    <cellStyle name="ÅëÈ­ [0]_laroux 5" xfId="3219"/>
    <cellStyle name="AeE­ [0]_laroux 5 2" xfId="3218"/>
    <cellStyle name="ÅëÈ­ [0]_laroux 5 2" xfId="2272"/>
    <cellStyle name="AeE­ [0]_laroux 6" xfId="6333"/>
    <cellStyle name="ÅëÈ­ [0]_laroux 6" xfId="3217"/>
    <cellStyle name="AeE­ [0]_laroux 7" xfId="3216"/>
    <cellStyle name="ÅëÈ­ [0]_laroux 7" xfId="3215"/>
    <cellStyle name="AeE­ [0]_laroux 7 10" xfId="7391"/>
    <cellStyle name="ÅëÈ­ [0]_laroux 7 10" xfId="11032"/>
    <cellStyle name="AeE­ [0]_laroux 7 2" xfId="2693"/>
    <cellStyle name="ÅëÈ­ [0]_laroux 7 2" xfId="7869"/>
    <cellStyle name="AeE­ [0]_laroux 7 3" xfId="10323"/>
    <cellStyle name="ÅëÈ­ [0]_laroux 7 3" xfId="10634"/>
    <cellStyle name="AeE­ [0]_laroux 7 4" xfId="10424"/>
    <cellStyle name="ÅëÈ­ [0]_laroux 7 4" xfId="11567"/>
    <cellStyle name="AeE­ [0]_laroux 7 5" xfId="9576"/>
    <cellStyle name="ÅëÈ­ [0]_laroux 7 5" xfId="11479"/>
    <cellStyle name="AeE­ [0]_laroux 7 6" xfId="9591"/>
    <cellStyle name="ÅëÈ­ [0]_laroux 7 6" xfId="11622"/>
    <cellStyle name="AeE­ [0]_laroux 7 7" xfId="10262"/>
    <cellStyle name="ÅëÈ­ [0]_laroux 7 7" xfId="12238"/>
    <cellStyle name="AeE­ [0]_laroux 7 8" xfId="9871"/>
    <cellStyle name="ÅëÈ­ [0]_laroux 7 8" xfId="10269"/>
    <cellStyle name="AeE­ [0]_laroux 7 9" xfId="7146"/>
    <cellStyle name="ÅëÈ­ [0]_laroux 7 9" xfId="12449"/>
    <cellStyle name="AeE­ [0]_laroux 8" xfId="3214"/>
    <cellStyle name="ÅëÈ­ [0]_laroux 8" xfId="3213"/>
    <cellStyle name="AeE­ [0]_laroux 8 10" xfId="11823"/>
    <cellStyle name="ÅëÈ­ [0]_laroux 8 10" xfId="13734"/>
    <cellStyle name="AeE­ [0]_laroux 8 2" xfId="7870"/>
    <cellStyle name="ÅëÈ­ [0]_laroux 8 2" xfId="2964"/>
    <cellStyle name="AeE­ [0]_laroux 8 3" xfId="10635"/>
    <cellStyle name="ÅëÈ­ [0]_laroux 8 3" xfId="10277"/>
    <cellStyle name="AeE­ [0]_laroux 8 4" xfId="11568"/>
    <cellStyle name="ÅëÈ­ [0]_laroux 8 4" xfId="11328"/>
    <cellStyle name="AeE­ [0]_laroux 8 5" xfId="11414"/>
    <cellStyle name="ÅëÈ­ [0]_laroux 8 5" xfId="2544"/>
    <cellStyle name="AeE­ [0]_laroux 8 6" xfId="11590"/>
    <cellStyle name="ÅëÈ­ [0]_laroux 8 6" xfId="11272"/>
    <cellStyle name="AeE­ [0]_laroux 8 7" xfId="12233"/>
    <cellStyle name="ÅëÈ­ [0]_laroux 8 7" xfId="12234"/>
    <cellStyle name="AeE­ [0]_laroux 8 8" xfId="2210"/>
    <cellStyle name="ÅëÈ­ [0]_laroux 8 8" xfId="9888"/>
    <cellStyle name="AeE­ [0]_laroux 8 9" xfId="10245"/>
    <cellStyle name="ÅëÈ­ [0]_laroux 8 9" xfId="10256"/>
    <cellStyle name="AeE­ [0]_laroux 9" xfId="3212"/>
    <cellStyle name="ÅëÈ­ [0]_laroux 9" xfId="3211"/>
    <cellStyle name="AeE­ [0]_laroux 9 10" xfId="12724"/>
    <cellStyle name="ÅëÈ­ [0]_laroux 9 10" xfId="13773"/>
    <cellStyle name="AeE­ [0]_laroux 9 2" xfId="2683"/>
    <cellStyle name="ÅëÈ­ [0]_laroux 9 2" xfId="7950"/>
    <cellStyle name="AeE­ [0]_laroux 9 3" xfId="10276"/>
    <cellStyle name="ÅëÈ­ [0]_laroux 9 3" xfId="10710"/>
    <cellStyle name="AeE­ [0]_laroux 9 4" xfId="11327"/>
    <cellStyle name="ÅëÈ­ [0]_laroux 9 4" xfId="11463"/>
    <cellStyle name="AeE­ [0]_laroux 9 5" xfId="2571"/>
    <cellStyle name="ÅëÈ­ [0]_laroux 9 5" xfId="11004"/>
    <cellStyle name="AeE­ [0]_laroux 9 6" xfId="10172"/>
    <cellStyle name="ÅëÈ­ [0]_laroux 9 6" xfId="2362"/>
    <cellStyle name="AeE­ [0]_laroux 9 7" xfId="6826"/>
    <cellStyle name="ÅëÈ­ [0]_laroux 9 7" xfId="9723"/>
    <cellStyle name="AeE­ [0]_laroux 9 8" xfId="9870"/>
    <cellStyle name="ÅëÈ­ [0]_laroux 9 8" xfId="11193"/>
    <cellStyle name="AeE­ [0]_laroux 9 9" xfId="10105"/>
    <cellStyle name="ÅëÈ­ [0]_laroux 9 9" xfId="10384"/>
    <cellStyle name="AeE­ [0]_laroux_1" xfId="3210"/>
    <cellStyle name="ÅëÈ­ [0]_laroux_1" xfId="683"/>
    <cellStyle name="AeE­ [0]_laroux_1 10" xfId="684"/>
    <cellStyle name="ÅëÈ­ [0]_laroux_1 10" xfId="3209"/>
    <cellStyle name="AeE­ [0]_laroux_1 11" xfId="3208"/>
    <cellStyle name="ÅëÈ­ [0]_laroux_1 11" xfId="3207"/>
    <cellStyle name="AeE­ [0]_laroux_1 12" xfId="3206"/>
    <cellStyle name="ÅëÈ­ [0]_laroux_1 12" xfId="3205"/>
    <cellStyle name="AeE­ [0]_laroux_1 13" xfId="3204"/>
    <cellStyle name="ÅëÈ­ [0]_laroux_1 13" xfId="3203"/>
    <cellStyle name="AeE­ [0]_laroux_1 14" xfId="3202"/>
    <cellStyle name="ÅëÈ­ [0]_laroux_1 14" xfId="3201"/>
    <cellStyle name="AeE­ [0]_laroux_1 2" xfId="3252"/>
    <cellStyle name="ÅëÈ­ [0]_laroux_1 2" xfId="3200"/>
    <cellStyle name="AeE­ [0]_laroux_1 2 10" xfId="10534"/>
    <cellStyle name="ÅëÈ­ [0]_laroux_1 2 10" xfId="11122"/>
    <cellStyle name="AeE­ [0]_laroux_1 2 11" xfId="12573"/>
    <cellStyle name="ÅëÈ­ [0]_laroux_1 2 2" xfId="2340"/>
    <cellStyle name="AeE­ [0]_laroux_1 2 3" xfId="6863"/>
    <cellStyle name="ÅëÈ­ [0]_laroux_1 2 3" xfId="9784"/>
    <cellStyle name="AeE­ [0]_laroux_1 2 4" xfId="9783"/>
    <cellStyle name="ÅëÈ­ [0]_laroux_1 2 4" xfId="10784"/>
    <cellStyle name="AeE­ [0]_laroux_1 2 5" xfId="10785"/>
    <cellStyle name="ÅëÈ­ [0]_laroux_1 2 5" xfId="9682"/>
    <cellStyle name="AeE­ [0]_laroux_1 2 6" xfId="9681"/>
    <cellStyle name="ÅëÈ­ [0]_laroux_1 2 6" xfId="10814"/>
    <cellStyle name="AeE­ [0]_laroux_1 2 7" xfId="11618"/>
    <cellStyle name="ÅëÈ­ [0]_laroux_1 2 7" xfId="11861"/>
    <cellStyle name="AeE­ [0]_laroux_1 2 8" xfId="10147"/>
    <cellStyle name="ÅëÈ­ [0]_laroux_1 2 8" xfId="12360"/>
    <cellStyle name="AeE­ [0]_laroux_1 2 9" xfId="10865"/>
    <cellStyle name="ÅëÈ­ [0]_laroux_1 2 9" xfId="12759"/>
    <cellStyle name="AeE­ [0]_laroux_1 3 2" xfId="3199"/>
    <cellStyle name="ÅëÈ­ [0]_laroux_1 4" xfId="3198"/>
    <cellStyle name="AeE­ [0]_laroux_1 4 2" xfId="3197"/>
    <cellStyle name="ÅëÈ­ [0]_laroux_1 5" xfId="3196"/>
    <cellStyle name="AeE­ [0]_laroux_1 5 2" xfId="3195"/>
    <cellStyle name="ÅëÈ­ [0]_laroux_1 6" xfId="3194"/>
    <cellStyle name="AeE­ [0]_laroux_1 7" xfId="3193"/>
    <cellStyle name="ÅëÈ­ [0]_laroux_1 7" xfId="3192"/>
    <cellStyle name="AeE­ [0]_laroux_1 8" xfId="3191"/>
    <cellStyle name="ÅëÈ­ [0]_laroux_1 8" xfId="3190"/>
    <cellStyle name="AeE­ [0]_laroux_1 9" xfId="3189"/>
    <cellStyle name="ÅëÈ­ [0]_laroux_1 9" xfId="3188"/>
    <cellStyle name="AeE­ [0]_laroux_2" xfId="3187"/>
    <cellStyle name="ÅëÈ­ [0]_laroux_2" xfId="685"/>
    <cellStyle name="AeE­ [0]_laroux_2_기본DATA" xfId="2661"/>
    <cellStyle name="ÅëÈ­ [0]_laroux_2_기본DATA" xfId="2277"/>
    <cellStyle name="AeE­ [0]_laroux_2_보고서1(1)" xfId="6783"/>
    <cellStyle name="ÅëÈ­ [0]_laroux_2_보고서1(1)" xfId="6801"/>
    <cellStyle name="AeE­ [0]_laroux_3" xfId="686"/>
    <cellStyle name="ÅëÈ­ [0]_laroux_3" xfId="687"/>
    <cellStyle name="AeE­ [0]_laroux_3 10" xfId="688"/>
    <cellStyle name="ÅëÈ­ [0]_laroux_3 10" xfId="3186"/>
    <cellStyle name="AeE­ [0]_laroux_3 10 10" xfId="10029"/>
    <cellStyle name="ÅëÈ­ [0]_laroux_3 10 10" xfId="3019"/>
    <cellStyle name="AeE­ [0]_laroux_3 10 2" xfId="2903"/>
    <cellStyle name="ÅëÈ­ [0]_laroux_3 10 2" xfId="3049"/>
    <cellStyle name="AeE­ [0]_laroux_3 10 3" xfId="9790"/>
    <cellStyle name="ÅëÈ­ [0]_laroux_3 10 3" xfId="9572"/>
    <cellStyle name="AeE­ [0]_laroux_3 10 4" xfId="11684"/>
    <cellStyle name="ÅëÈ­ [0]_laroux_3 10 4" xfId="11521"/>
    <cellStyle name="AeE­ [0]_laroux_3 10 5" xfId="11789"/>
    <cellStyle name="ÅëÈ­ [0]_laroux_3 10 5" xfId="6031"/>
    <cellStyle name="AeE­ [0]_laroux_3 10 6" xfId="11632"/>
    <cellStyle name="ÅëÈ­ [0]_laroux_3 10 6" xfId="11049"/>
    <cellStyle name="AeE­ [0]_laroux_3 10 7" xfId="11324"/>
    <cellStyle name="ÅëÈ­ [0]_laroux_3 10 7" xfId="11901"/>
    <cellStyle name="AeE­ [0]_laroux_3 10 8" xfId="11264"/>
    <cellStyle name="ÅëÈ­ [0]_laroux_3 10 8" xfId="12394"/>
    <cellStyle name="AeE­ [0]_laroux_3 10 9" xfId="9640"/>
    <cellStyle name="ÅëÈ­ [0]_laroux_3 10 9" xfId="12788"/>
    <cellStyle name="AeE­ [0]_laroux_3 11" xfId="3185"/>
    <cellStyle name="ÅëÈ­ [0]_laroux_3 11" xfId="3184"/>
    <cellStyle name="AeE­ [0]_laroux_3 11 10" xfId="13259"/>
    <cellStyle name="ÅëÈ­ [0]_laroux_3 11 10" xfId="13378"/>
    <cellStyle name="AeE­ [0]_laroux_3 11 2" xfId="7997"/>
    <cellStyle name="ÅëÈ­ [0]_laroux_3 11 2" xfId="7996"/>
    <cellStyle name="AeE­ [0]_laroux_3 11 3" xfId="10746"/>
    <cellStyle name="ÅëÈ­ [0]_laroux_3 11 3" xfId="10745"/>
    <cellStyle name="AeE­ [0]_laroux_3 11 4" xfId="10349"/>
    <cellStyle name="ÅëÈ­ [0]_laroux_3 11 4" xfId="10607"/>
    <cellStyle name="AeE­ [0]_laroux_3 11 5" xfId="11144"/>
    <cellStyle name="ÅëÈ­ [0]_laroux_3 11 5" xfId="11103"/>
    <cellStyle name="AeE­ [0]_laroux_3 11 6" xfId="10070"/>
    <cellStyle name="ÅëÈ­ [0]_laroux_3 11 6" xfId="10516"/>
    <cellStyle name="AeE­ [0]_laroux_3 11 7" xfId="9680"/>
    <cellStyle name="ÅëÈ­ [0]_laroux_3 11 7" xfId="10123"/>
    <cellStyle name="AeE­ [0]_laroux_3 11 8" xfId="11682"/>
    <cellStyle name="ÅëÈ­ [0]_laroux_3 11 8" xfId="11907"/>
    <cellStyle name="AeE­ [0]_laroux_3 11 9" xfId="6658"/>
    <cellStyle name="ÅëÈ­ [0]_laroux_3 11 9" xfId="12400"/>
    <cellStyle name="AeE­ [0]_laroux_3 12" xfId="3183"/>
    <cellStyle name="ÅëÈ­ [0]_laroux_3 12" xfId="3182"/>
    <cellStyle name="AeE­ [0]_laroux_3 12 10" xfId="12990"/>
    <cellStyle name="ÅëÈ­ [0]_laroux_3 12 10" xfId="10425"/>
    <cellStyle name="AeE­ [0]_laroux_3 12 2" xfId="2809"/>
    <cellStyle name="ÅëÈ­ [0]_laroux_3 12 2" xfId="2646"/>
    <cellStyle name="AeE­ [0]_laroux_3 12 3" xfId="9755"/>
    <cellStyle name="ÅëÈ­ [0]_laroux_3 12 3" xfId="9754"/>
    <cellStyle name="AeE­ [0]_laroux_3 12 4" xfId="11660"/>
    <cellStyle name="ÅëÈ­ [0]_laroux_3 12 4" xfId="11661"/>
    <cellStyle name="AeE­ [0]_laroux_3 12 5" xfId="10884"/>
    <cellStyle name="ÅëÈ­ [0]_laroux_3 12 5" xfId="11416"/>
    <cellStyle name="AeE­ [0]_laroux_3 12 6" xfId="10173"/>
    <cellStyle name="ÅëÈ­ [0]_laroux_3 12 6" xfId="11050"/>
    <cellStyle name="AeE­ [0]_laroux_3 12 7" xfId="10751"/>
    <cellStyle name="ÅëÈ­ [0]_laroux_3 12 7" xfId="10658"/>
    <cellStyle name="AeE­ [0]_laroux_3 12 8" xfId="6383"/>
    <cellStyle name="ÅëÈ­ [0]_laroux_3 12 8" xfId="10472"/>
    <cellStyle name="AeE­ [0]_laroux_3 12 9" xfId="12252"/>
    <cellStyle name="ÅëÈ­ [0]_laroux_3 12 9" xfId="12182"/>
    <cellStyle name="AeE­ [0]_laroux_3 13" xfId="3181"/>
    <cellStyle name="ÅëÈ­ [0]_laroux_3 13" xfId="3180"/>
    <cellStyle name="AeE­ [0]_laroux_3 13 10" xfId="13151"/>
    <cellStyle name="ÅëÈ­ [0]_laroux_3 13 10" xfId="12948"/>
    <cellStyle name="AeE­ [0]_laroux_3 13 2" xfId="8060"/>
    <cellStyle name="ÅëÈ­ [0]_laroux_3 13 2" xfId="8059"/>
    <cellStyle name="AeE­ [0]_laroux_3 13 3" xfId="10794"/>
    <cellStyle name="ÅëÈ­ [0]_laroux_3 13 3" xfId="10793"/>
    <cellStyle name="AeE­ [0]_laroux_3 13 4" xfId="2798"/>
    <cellStyle name="ÅëÈ­ [0]_laroux_3 13 4" xfId="10824"/>
    <cellStyle name="AeE­ [0]_laroux_3 13 5" xfId="9649"/>
    <cellStyle name="ÅëÈ­ [0]_laroux_3 13 5" xfId="9605"/>
    <cellStyle name="AeE­ [0]_laroux_3 13 6" xfId="11100"/>
    <cellStyle name="ÅëÈ­ [0]_laroux_3 13 6" xfId="5955"/>
    <cellStyle name="AeE­ [0]_laroux_3 13 7" xfId="11918"/>
    <cellStyle name="ÅëÈ­ [0]_laroux_3 13 7" xfId="6877"/>
    <cellStyle name="AeE­ [0]_laroux_3 13 8" xfId="12412"/>
    <cellStyle name="ÅëÈ­ [0]_laroux_3 13 8" xfId="10351"/>
    <cellStyle name="AeE­ [0]_laroux_3 13 9" xfId="12805"/>
    <cellStyle name="ÅëÈ­ [0]_laroux_3 13 9" xfId="10088"/>
    <cellStyle name="AeE­ [0]_laroux_3 14" xfId="3179"/>
    <cellStyle name="ÅëÈ­ [0]_laroux_3 14" xfId="3178"/>
    <cellStyle name="AeE­ [0]_laroux_3 14 10" xfId="11371"/>
    <cellStyle name="ÅëÈ­ [0]_laroux_3 14 10" xfId="13053"/>
    <cellStyle name="AeE­ [0]_laroux_3 14 2" xfId="6630"/>
    <cellStyle name="ÅëÈ­ [0]_laroux_3 14 2" xfId="6779"/>
    <cellStyle name="AeE­ [0]_laroux_3 14 3" xfId="9986"/>
    <cellStyle name="ÅëÈ­ [0]_laroux_3 14 3" xfId="9985"/>
    <cellStyle name="AeE­ [0]_laroux_3 14 4" xfId="10842"/>
    <cellStyle name="ÅëÈ­ [0]_laroux_3 14 4" xfId="10065"/>
    <cellStyle name="AeE­ [0]_laroux_3 14 5" xfId="9599"/>
    <cellStyle name="ÅëÈ­ [0]_laroux_3 14 5" xfId="9592"/>
    <cellStyle name="AeE­ [0]_laroux_3 14 6" xfId="9969"/>
    <cellStyle name="ÅëÈ­ [0]_laroux_3 14 6" xfId="2987"/>
    <cellStyle name="AeE­ [0]_laroux_3 14 7" xfId="10315"/>
    <cellStyle name="ÅëÈ­ [0]_laroux_3 14 7" xfId="6493"/>
    <cellStyle name="AeE­ [0]_laroux_3 14 8" xfId="11769"/>
    <cellStyle name="ÅëÈ­ [0]_laroux_3 14 8" xfId="9741"/>
    <cellStyle name="AeE­ [0]_laroux_3 14 9" xfId="9647"/>
    <cellStyle name="ÅëÈ­ [0]_laroux_3 14 9" xfId="2546"/>
    <cellStyle name="AeE­ [0]_laroux_3 15" xfId="8118"/>
    <cellStyle name="ÅëÈ­ [0]_laroux_3 15" xfId="8117"/>
    <cellStyle name="AeE­ [0]_laroux_3 16" xfId="2765"/>
    <cellStyle name="ÅëÈ­ [0]_laroux_3 16" xfId="2589"/>
    <cellStyle name="AeE­ [0]_laroux_3 17" xfId="8184"/>
    <cellStyle name="ÅëÈ­ [0]_laroux_3 17" xfId="8183"/>
    <cellStyle name="AeE­ [0]_laroux_3 18" xfId="2836"/>
    <cellStyle name="ÅëÈ­ [0]_laroux_3 18" xfId="6451"/>
    <cellStyle name="AeE­ [0]_laroux_3 19" xfId="8245"/>
    <cellStyle name="ÅëÈ­ [0]_laroux_3 19" xfId="8244"/>
    <cellStyle name="AeE­ [0]_laroux_3 2" xfId="3177"/>
    <cellStyle name="ÅëÈ­ [0]_laroux_3 2" xfId="3176"/>
    <cellStyle name="AeE­ [0]_laroux_3 2 10" xfId="12096"/>
    <cellStyle name="ÅëÈ­ [0]_laroux_3 2 10" xfId="11217"/>
    <cellStyle name="AeE­ [0]_laroux_3 2 11" xfId="12194"/>
    <cellStyle name="ÅëÈ­ [0]_laroux_3 2 2" xfId="5952"/>
    <cellStyle name="AeE­ [0]_laroux_3 2 3" xfId="6158"/>
    <cellStyle name="ÅëÈ­ [0]_laroux_3 2 3" xfId="9791"/>
    <cellStyle name="AeE­ [0]_laroux_3 2 4" xfId="9789"/>
    <cellStyle name="ÅëÈ­ [0]_laroux_3 2 4" xfId="11653"/>
    <cellStyle name="AeE­ [0]_laroux_3 2 5" xfId="10418"/>
    <cellStyle name="ÅëÈ­ [0]_laroux_3 2 5" xfId="11794"/>
    <cellStyle name="AeE­ [0]_laroux_3 2 6" xfId="9765"/>
    <cellStyle name="ÅëÈ­ [0]_laroux_3 2 6" xfId="9742"/>
    <cellStyle name="AeE­ [0]_laroux_3 2 7" xfId="9676"/>
    <cellStyle name="ÅëÈ­ [0]_laroux_3 2 7" xfId="10895"/>
    <cellStyle name="AeE­ [0]_laroux_3 2 8" xfId="10575"/>
    <cellStyle name="ÅëÈ­ [0]_laroux_3 2 8" xfId="9861"/>
    <cellStyle name="AeE­ [0]_laroux_3 2 9" xfId="10180"/>
    <cellStyle name="ÅëÈ­ [0]_laroux_3 2 9" xfId="2878"/>
    <cellStyle name="AeE­ [0]_laroux_3 20" xfId="8297"/>
    <cellStyle name="ÅëÈ­ [0]_laroux_3 20" xfId="8296"/>
    <cellStyle name="AeE­ [0]_laroux_3 21" xfId="8377"/>
    <cellStyle name="ÅëÈ­ [0]_laroux_3 21" xfId="8376"/>
    <cellStyle name="AeE­ [0]_laroux_3 22" xfId="8441"/>
    <cellStyle name="ÅëÈ­ [0]_laroux_3 22" xfId="8440"/>
    <cellStyle name="AeE­ [0]_laroux_3 23" xfId="8503"/>
    <cellStyle name="ÅëÈ­ [0]_laroux_3 23" xfId="8502"/>
    <cellStyle name="AeE­ [0]_laroux_3 24" xfId="8567"/>
    <cellStyle name="ÅëÈ­ [0]_laroux_3 24" xfId="8566"/>
    <cellStyle name="AeE­ [0]_laroux_3 25" xfId="8629"/>
    <cellStyle name="ÅëÈ­ [0]_laroux_3 25" xfId="8628"/>
    <cellStyle name="AeE­ [0]_laroux_3 26" xfId="8693"/>
    <cellStyle name="ÅëÈ­ [0]_laroux_3 26" xfId="8692"/>
    <cellStyle name="AeE­ [0]_laroux_3 27" xfId="8755"/>
    <cellStyle name="ÅëÈ­ [0]_laroux_3 27" xfId="8754"/>
    <cellStyle name="AeE­ [0]_laroux_3 28" xfId="8817"/>
    <cellStyle name="ÅëÈ­ [0]_laroux_3 28" xfId="8816"/>
    <cellStyle name="AeE­ [0]_laroux_3 29" xfId="8879"/>
    <cellStyle name="ÅëÈ­ [0]_laroux_3 29" xfId="8878"/>
    <cellStyle name="AeE­ [0]_laroux_3 3" xfId="2633"/>
    <cellStyle name="ÅëÈ­ [0]_laroux_3 3" xfId="3175"/>
    <cellStyle name="AeE­ [0]_laroux_3 3 2" xfId="3174"/>
    <cellStyle name="ÅëÈ­ [0]_laroux_3 3 2" xfId="6052"/>
    <cellStyle name="AeE­ [0]_laroux_3 30" xfId="8940"/>
    <cellStyle name="ÅëÈ­ [0]_laroux_3 30" xfId="8939"/>
    <cellStyle name="AeE­ [0]_laroux_3 31" xfId="9001"/>
    <cellStyle name="ÅëÈ­ [0]_laroux_3 31" xfId="9000"/>
    <cellStyle name="AeE­ [0]_laroux_3 32" xfId="9061"/>
    <cellStyle name="ÅëÈ­ [0]_laroux_3 32" xfId="9060"/>
    <cellStyle name="AeE­ [0]_laroux_3 33" xfId="9120"/>
    <cellStyle name="ÅëÈ­ [0]_laroux_3 33" xfId="9119"/>
    <cellStyle name="AeE­ [0]_laroux_3 34" xfId="9176"/>
    <cellStyle name="ÅëÈ­ [0]_laroux_3 34" xfId="9175"/>
    <cellStyle name="AeE­ [0]_laroux_3 35" xfId="9230"/>
    <cellStyle name="ÅëÈ­ [0]_laroux_3 35" xfId="9229"/>
    <cellStyle name="AeE­ [0]_laroux_3 36" xfId="9281"/>
    <cellStyle name="ÅëÈ­ [0]_laroux_3 36" xfId="9280"/>
    <cellStyle name="AeE­ [0]_laroux_3 37" xfId="9329"/>
    <cellStyle name="ÅëÈ­ [0]_laroux_3 37" xfId="9328"/>
    <cellStyle name="AeE­ [0]_laroux_3 38" xfId="9375"/>
    <cellStyle name="ÅëÈ­ [0]_laroux_3 38" xfId="9374"/>
    <cellStyle name="AeE­ [0]_laroux_3 39" xfId="9417"/>
    <cellStyle name="ÅëÈ­ [0]_laroux_3 39" xfId="9416"/>
    <cellStyle name="AeE­ [0]_laroux_3 4" xfId="6938"/>
    <cellStyle name="ÅëÈ­ [0]_laroux_3 4" xfId="3173"/>
    <cellStyle name="AeE­ [0]_laroux_3 4 2" xfId="3172"/>
    <cellStyle name="ÅëÈ­ [0]_laroux_3 4 2" xfId="6945"/>
    <cellStyle name="AeE­ [0]_laroux_3 40" xfId="9451"/>
    <cellStyle name="ÅëÈ­ [0]_laroux_3 40" xfId="9450"/>
    <cellStyle name="AeE­ [0]_laroux_3 41" xfId="9481"/>
    <cellStyle name="ÅëÈ­ [0]_laroux_3 41" xfId="9480"/>
    <cellStyle name="AeE­ [0]_laroux_3 42" xfId="9503"/>
    <cellStyle name="ÅëÈ­ [0]_laroux_3 42" xfId="9502"/>
    <cellStyle name="AeE­ [0]_laroux_3 43" xfId="9523"/>
    <cellStyle name="ÅëÈ­ [0]_laroux_3 43" xfId="9522"/>
    <cellStyle name="AeE­ [0]_laroux_3 44" xfId="9537"/>
    <cellStyle name="ÅëÈ­ [0]_laroux_3 44" xfId="9536"/>
    <cellStyle name="AeE­ [0]_laroux_3 5" xfId="2397"/>
    <cellStyle name="ÅëÈ­ [0]_laroux_3 5" xfId="3171"/>
    <cellStyle name="AeE­ [0]_laroux_3 5 2" xfId="3170"/>
    <cellStyle name="ÅëÈ­ [0]_laroux_3 5 2" xfId="6025"/>
    <cellStyle name="AeE­ [0]_laroux_3 6" xfId="7854"/>
    <cellStyle name="ÅëÈ­ [0]_laroux_3 6" xfId="3169"/>
    <cellStyle name="AeE­ [0]_laroux_3 7" xfId="3168"/>
    <cellStyle name="ÅëÈ­ [0]_laroux_3 7" xfId="3167"/>
    <cellStyle name="AeE­ [0]_laroux_3 7 10" xfId="12988"/>
    <cellStyle name="ÅëÈ­ [0]_laroux_3 7 10" xfId="13207"/>
    <cellStyle name="AeE­ [0]_laroux_3 7 2" xfId="6097"/>
    <cellStyle name="ÅëÈ­ [0]_laroux_3 7 2" xfId="7853"/>
    <cellStyle name="AeE­ [0]_laroux_3 7 3" xfId="10297"/>
    <cellStyle name="ÅëÈ­ [0]_laroux_3 7 3" xfId="10620"/>
    <cellStyle name="AeE­ [0]_laroux_3 7 4" xfId="10243"/>
    <cellStyle name="ÅëÈ­ [0]_laroux_3 7 4" xfId="10375"/>
    <cellStyle name="AeE­ [0]_laroux_3 7 5" xfId="11811"/>
    <cellStyle name="ÅëÈ­ [0]_laroux_3 7 5" xfId="11447"/>
    <cellStyle name="AeE­ [0]_laroux_3 7 6" xfId="12309"/>
    <cellStyle name="ÅëÈ­ [0]_laroux_3 7 6" xfId="11482"/>
    <cellStyle name="AeE­ [0]_laroux_3 7 7" xfId="12710"/>
    <cellStyle name="ÅëÈ­ [0]_laroux_3 7 7" xfId="10153"/>
    <cellStyle name="AeE­ [0]_laroux_3 7 8" xfId="13074"/>
    <cellStyle name="ÅëÈ­ [0]_laroux_3 7 8" xfId="12051"/>
    <cellStyle name="AeE­ [0]_laroux_3 7 9" xfId="13386"/>
    <cellStyle name="ÅëÈ­ [0]_laroux_3 7 9" xfId="12535"/>
    <cellStyle name="AeE­ [0]_laroux_3 8" xfId="3166"/>
    <cellStyle name="ÅëÈ­ [0]_laroux_3 8" xfId="3165"/>
    <cellStyle name="AeE­ [0]_laroux_3 8 10" xfId="12575"/>
    <cellStyle name="ÅëÈ­ [0]_laroux_3 8 10" xfId="12279"/>
    <cellStyle name="AeE­ [0]_laroux_3 8 2" xfId="7934"/>
    <cellStyle name="ÅëÈ­ [0]_laroux_3 8 2" xfId="6267"/>
    <cellStyle name="AeE­ [0]_laroux_3 8 3" xfId="10694"/>
    <cellStyle name="ÅëÈ­ [0]_laroux_3 8 3" xfId="10298"/>
    <cellStyle name="AeE­ [0]_laroux_3 8 4" xfId="11711"/>
    <cellStyle name="ÅëÈ­ [0]_laroux_3 8 4" xfId="10885"/>
    <cellStyle name="AeE­ [0]_laroux_3 8 5" xfId="10221"/>
    <cellStyle name="ÅëÈ­ [0]_laroux_3 8 5" xfId="11812"/>
    <cellStyle name="AeE­ [0]_laroux_3 8 6" xfId="12007"/>
    <cellStyle name="ÅëÈ­ [0]_laroux_3 8 6" xfId="12310"/>
    <cellStyle name="AeE­ [0]_laroux_3 8 7" xfId="12492"/>
    <cellStyle name="ÅëÈ­ [0]_laroux_3 8 7" xfId="12711"/>
    <cellStyle name="AeE­ [0]_laroux_3 8 8" xfId="12875"/>
    <cellStyle name="ÅëÈ­ [0]_laroux_3 8 8" xfId="13075"/>
    <cellStyle name="AeE­ [0]_laroux_3 8 9" xfId="13220"/>
    <cellStyle name="ÅëÈ­ [0]_laroux_3 8 9" xfId="13387"/>
    <cellStyle name="AeE­ [0]_laroux_3 9" xfId="3164"/>
    <cellStyle name="ÅëÈ­ [0]_laroux_3 9" xfId="3163"/>
    <cellStyle name="AeE­ [0]_laroux_3 9 10" xfId="12434"/>
    <cellStyle name="ÅëÈ­ [0]_laroux_3 9 10" xfId="12924"/>
    <cellStyle name="AeE­ [0]_laroux_3 9 2" xfId="6884"/>
    <cellStyle name="ÅëÈ­ [0]_laroux_3 9 2" xfId="7933"/>
    <cellStyle name="AeE­ [0]_laroux_3 9 3" xfId="9573"/>
    <cellStyle name="ÅëÈ­ [0]_laroux_3 9 3" xfId="10693"/>
    <cellStyle name="AeE­ [0]_laroux_3 9 4" xfId="11520"/>
    <cellStyle name="ÅëÈ­ [0]_laroux_3 9 4" xfId="11732"/>
    <cellStyle name="AeE­ [0]_laroux_3 9 5" xfId="10140"/>
    <cellStyle name="ÅëÈ­ [0]_laroux_3 9 5" xfId="10701"/>
    <cellStyle name="AeE­ [0]_laroux_3 9 6" xfId="10081"/>
    <cellStyle name="ÅëÈ­ [0]_laroux_3 9 6" xfId="11779"/>
    <cellStyle name="AeE­ [0]_laroux_3 9 7" xfId="7358"/>
    <cellStyle name="ÅëÈ­ [0]_laroux_3 9 7" xfId="9686"/>
    <cellStyle name="AeE­ [0]_laroux_3 9 8" xfId="10928"/>
    <cellStyle name="ÅëÈ­ [0]_laroux_3 9 8" xfId="11467"/>
    <cellStyle name="AeE­ [0]_laroux_3 9 9" xfId="10783"/>
    <cellStyle name="ÅëÈ­ [0]_laroux_3 9 9" xfId="9874"/>
    <cellStyle name="AeE­ [0]_laroux_3_보고서1(1)" xfId="7088"/>
    <cellStyle name="ÅëÈ­ [0]_laroux_3_보고서1(1)" xfId="2618"/>
    <cellStyle name="AeE­ [0]_laroux_4" xfId="3162"/>
    <cellStyle name="ÅëÈ­ [0]_laroux_4" xfId="689"/>
    <cellStyle name="AeE­ [0]_laroux_5" xfId="690"/>
    <cellStyle name="ÅëÈ­ [0]_laroux_5" xfId="691"/>
    <cellStyle name="AeE­ [0]_laroux_기본DATA" xfId="7390"/>
    <cellStyle name="ÅëÈ­ [0]_laroux_기본DATA" xfId="6483"/>
    <cellStyle name="AeE­ [0]_laroux_보고서1(1)" xfId="7606"/>
    <cellStyle name="ÅëÈ­ [0]_laroux_보고서1(1)" xfId="6495"/>
    <cellStyle name="AeE­ [0]_MBO_0" xfId="692"/>
    <cellStyle name="ÅëÈ­ [0]_MBO_0" xfId="693"/>
    <cellStyle name="AeE­ [0]_MBO_0 10" xfId="694"/>
    <cellStyle name="ÅëÈ­ [0]_MBO_0 10" xfId="3161"/>
    <cellStyle name="AeE­ [0]_MBO_0 10 10" xfId="13497"/>
    <cellStyle name="ÅëÈ­ [0]_MBO_0 10 10" xfId="12879"/>
    <cellStyle name="AeE­ [0]_MBO_0 10 2" xfId="7136"/>
    <cellStyle name="ÅëÈ­ [0]_MBO_0 10 2" xfId="6412"/>
    <cellStyle name="AeE­ [0]_MBO_0 10 3" xfId="9801"/>
    <cellStyle name="ÅëÈ­ [0]_MBO_0 10 3" xfId="6369"/>
    <cellStyle name="AeE­ [0]_MBO_0 10 4" xfId="11348"/>
    <cellStyle name="ÅëÈ­ [0]_MBO_0 10 4" xfId="9962"/>
    <cellStyle name="AeE­ [0]_MBO_0 10 5" xfId="10157"/>
    <cellStyle name="ÅëÈ­ [0]_MBO_0 10 5" xfId="7163"/>
    <cellStyle name="AeE­ [0]_MBO_0 10 6" xfId="11905"/>
    <cellStyle name="ÅëÈ­ [0]_MBO_0 10 6" xfId="11922"/>
    <cellStyle name="AeE­ [0]_MBO_0 10 7" xfId="12398"/>
    <cellStyle name="ÅëÈ­ [0]_MBO_0 10 7" xfId="12415"/>
    <cellStyle name="AeE­ [0]_MBO_0 10 8" xfId="12792"/>
    <cellStyle name="ÅëÈ­ [0]_MBO_0 10 8" xfId="12808"/>
    <cellStyle name="AeE­ [0]_MBO_0 10 9" xfId="13143"/>
    <cellStyle name="ÅëÈ­ [0]_MBO_0 10 9" xfId="13156"/>
    <cellStyle name="AeE­ [0]_MBO_0 11" xfId="3160"/>
    <cellStyle name="ÅëÈ­ [0]_MBO_0 11" xfId="3159"/>
    <cellStyle name="AeE­ [0]_MBO_0 11 10" xfId="13607"/>
    <cellStyle name="ÅëÈ­ [0]_MBO_0 11 10" xfId="13608"/>
    <cellStyle name="AeE­ [0]_MBO_0 11 2" xfId="7976"/>
    <cellStyle name="ÅëÈ­ [0]_MBO_0 11 2" xfId="7975"/>
    <cellStyle name="AeE­ [0]_MBO_0 11 3" xfId="10729"/>
    <cellStyle name="ÅëÈ­ [0]_MBO_0 11 3" xfId="10728"/>
    <cellStyle name="AeE­ [0]_MBO_0 11 4" xfId="10993"/>
    <cellStyle name="ÅëÈ­ [0]_MBO_0 11 4" xfId="11035"/>
    <cellStyle name="AeE­ [0]_MBO_0 11 5" xfId="11898"/>
    <cellStyle name="ÅëÈ­ [0]_MBO_0 11 5" xfId="11899"/>
    <cellStyle name="AeE­ [0]_MBO_0 11 6" xfId="12391"/>
    <cellStyle name="ÅëÈ­ [0]_MBO_0 11 6" xfId="12392"/>
    <cellStyle name="AeE­ [0]_MBO_0 11 7" xfId="12785"/>
    <cellStyle name="ÅëÈ­ [0]_MBO_0 11 7" xfId="12786"/>
    <cellStyle name="AeE­ [0]_MBO_0 11 8" xfId="13138"/>
    <cellStyle name="ÅëÈ­ [0]_MBO_0 11 8" xfId="13139"/>
    <cellStyle name="AeE­ [0]_MBO_0 11 9" xfId="13427"/>
    <cellStyle name="ÅëÈ­ [0]_MBO_0 11 9" xfId="13428"/>
    <cellStyle name="AeE­ [0]_MBO_0 12" xfId="3466"/>
    <cellStyle name="ÅëÈ­ [0]_MBO_0 12" xfId="3158"/>
    <cellStyle name="AeE­ [0]_MBO_0 12 10" xfId="2890"/>
    <cellStyle name="ÅëÈ­ [0]_MBO_0 12 10" xfId="11887"/>
    <cellStyle name="AeE­ [0]_MBO_0 12 2" xfId="6675"/>
    <cellStyle name="ÅëÈ­ [0]_MBO_0 12 2" xfId="6869"/>
    <cellStyle name="AeE­ [0]_MBO_0 12 3" xfId="9658"/>
    <cellStyle name="ÅëÈ­ [0]_MBO_0 12 3" xfId="9657"/>
    <cellStyle name="AeE­ [0]_MBO_0 12 4" xfId="11643"/>
    <cellStyle name="ÅëÈ­ [0]_MBO_0 12 4" xfId="11676"/>
    <cellStyle name="AeE­ [0]_MBO_0 12 5" xfId="9767"/>
    <cellStyle name="ÅëÈ­ [0]_MBO_0 12 5" xfId="9766"/>
    <cellStyle name="AeE­ [0]_MBO_0 12 6" xfId="11956"/>
    <cellStyle name="ÅëÈ­ [0]_MBO_0 12 6" xfId="11921"/>
    <cellStyle name="AeE­ [0]_MBO_0 12 7" xfId="12447"/>
    <cellStyle name="ÅëÈ­ [0]_MBO_0 12 7" xfId="12414"/>
    <cellStyle name="AeE­ [0]_MBO_0 12 8" xfId="12841"/>
    <cellStyle name="ÅëÈ­ [0]_MBO_0 12 8" xfId="12807"/>
    <cellStyle name="AeE­ [0]_MBO_0 12 9" xfId="13186"/>
    <cellStyle name="ÅëÈ­ [0]_MBO_0 12 9" xfId="13154"/>
    <cellStyle name="AeE­ [0]_MBO_0 13" xfId="3157"/>
    <cellStyle name="ÅëÈ­ [0]_MBO_0 13" xfId="3156"/>
    <cellStyle name="AeE­ [0]_MBO_0 13 10" xfId="13671"/>
    <cellStyle name="ÅëÈ­ [0]_MBO_0 13 10" xfId="13689"/>
    <cellStyle name="AeE­ [0]_MBO_0 13 2" xfId="8039"/>
    <cellStyle name="ÅëÈ­ [0]_MBO_0 13 2" xfId="8038"/>
    <cellStyle name="AeE­ [0]_MBO_0 13 3" xfId="10779"/>
    <cellStyle name="ÅëÈ­ [0]_MBO_0 13 3" xfId="10778"/>
    <cellStyle name="AeE­ [0]_MBO_0 13 4" xfId="11172"/>
    <cellStyle name="ÅëÈ­ [0]_MBO_0 13 4" xfId="11171"/>
    <cellStyle name="AeE­ [0]_MBO_0 13 5" xfId="12055"/>
    <cellStyle name="ÅëÈ­ [0]_MBO_0 13 5" xfId="12086"/>
    <cellStyle name="AeE­ [0]_MBO_0 13 6" xfId="12539"/>
    <cellStyle name="ÅëÈ­ [0]_MBO_0 13 6" xfId="12563"/>
    <cellStyle name="AeE­ [0]_MBO_0 13 7" xfId="12915"/>
    <cellStyle name="ÅëÈ­ [0]_MBO_0 13 7" xfId="12938"/>
    <cellStyle name="AeE­ [0]_MBO_0 13 8" xfId="13255"/>
    <cellStyle name="ÅëÈ­ [0]_MBO_0 13 8" xfId="13274"/>
    <cellStyle name="AeE­ [0]_MBO_0 13 9" xfId="13522"/>
    <cellStyle name="ÅëÈ­ [0]_MBO_0 13 9" xfId="13540"/>
    <cellStyle name="AeE­ [0]_MBO_0 14" xfId="3155"/>
    <cellStyle name="ÅëÈ­ [0]_MBO_0 14" xfId="3154"/>
    <cellStyle name="AeE­ [0]_MBO_0 14 10" xfId="12485"/>
    <cellStyle name="ÅëÈ­ [0]_MBO_0 14 10" xfId="12276"/>
    <cellStyle name="AeE­ [0]_MBO_0 14 2" xfId="5943"/>
    <cellStyle name="ÅëÈ­ [0]_MBO_0 14 2" xfId="6137"/>
    <cellStyle name="AeE­ [0]_MBO_0 14 3" xfId="9946"/>
    <cellStyle name="ÅëÈ­ [0]_MBO_0 14 3" xfId="9945"/>
    <cellStyle name="AeE­ [0]_MBO_0 14 4" xfId="10811"/>
    <cellStyle name="ÅëÈ­ [0]_MBO_0 14 4" xfId="10012"/>
    <cellStyle name="AeE­ [0]_MBO_0 14 5" xfId="6089"/>
    <cellStyle name="ÅëÈ­ [0]_MBO_0 14 5" xfId="9663"/>
    <cellStyle name="AeE­ [0]_MBO_0 14 6" xfId="9732"/>
    <cellStyle name="ÅëÈ­ [0]_MBO_0 14 6" xfId="10836"/>
    <cellStyle name="AeE­ [0]_MBO_0 14 7" xfId="11721"/>
    <cellStyle name="ÅëÈ­ [0]_MBO_0 14 7" xfId="9678"/>
    <cellStyle name="AeE­ [0]_MBO_0 14 8" xfId="11253"/>
    <cellStyle name="ÅëÈ­ [0]_MBO_0 14 8" xfId="11712"/>
    <cellStyle name="AeE­ [0]_MBO_0 14 9" xfId="12125"/>
    <cellStyle name="ÅëÈ­ [0]_MBO_0 14 9" xfId="10145"/>
    <cellStyle name="AeE­ [0]_MBO_0 15" xfId="8099"/>
    <cellStyle name="ÅëÈ­ [0]_MBO_0 15" xfId="8098"/>
    <cellStyle name="AeE­ [0]_MBO_0 16" xfId="7610"/>
    <cellStyle name="ÅëÈ­ [0]_MBO_0 16" xfId="2495"/>
    <cellStyle name="AeE­ [0]_MBO_0 17" xfId="8162"/>
    <cellStyle name="ÅëÈ­ [0]_MBO_0 17" xfId="8161"/>
    <cellStyle name="AeE­ [0]_MBO_0 18" xfId="6454"/>
    <cellStyle name="ÅëÈ­ [0]_MBO_0 18" xfId="6789"/>
    <cellStyle name="AeE­ [0]_MBO_0 19" xfId="8226"/>
    <cellStyle name="ÅëÈ­ [0]_MBO_0 19" xfId="8225"/>
    <cellStyle name="AeE­ [0]_MBO_0 2" xfId="3153"/>
    <cellStyle name="ÅëÈ­ [0]_MBO_0 2" xfId="3152"/>
    <cellStyle name="AeE­ [0]_MBO_0 2 10" xfId="12729"/>
    <cellStyle name="ÅëÈ­ [0]_MBO_0 2 10" xfId="13742"/>
    <cellStyle name="AeE­ [0]_MBO_0 2 11" xfId="6645"/>
    <cellStyle name="ÅëÈ­ [0]_MBO_0 2 2" xfId="2166"/>
    <cellStyle name="AeE­ [0]_MBO_0 2 3" xfId="6273"/>
    <cellStyle name="ÅëÈ­ [0]_MBO_0 2 3" xfId="9802"/>
    <cellStyle name="AeE­ [0]_MBO_0 2 4" xfId="9800"/>
    <cellStyle name="ÅëÈ­ [0]_MBO_0 2 4" xfId="11347"/>
    <cellStyle name="AeE­ [0]_MBO_0 2 5" xfId="11385"/>
    <cellStyle name="ÅëÈ­ [0]_MBO_0 2 5" xfId="10158"/>
    <cellStyle name="AeE­ [0]_MBO_0 2 6" xfId="11418"/>
    <cellStyle name="ÅëÈ­ [0]_MBO_0 2 6" xfId="11943"/>
    <cellStyle name="AeE­ [0]_MBO_0 2 7" xfId="10015"/>
    <cellStyle name="ÅëÈ­ [0]_MBO_0 2 7" xfId="12435"/>
    <cellStyle name="AeE­ [0]_MBO_0 2 8" xfId="11862"/>
    <cellStyle name="ÅëÈ­ [0]_MBO_0 2 8" xfId="12829"/>
    <cellStyle name="AeE­ [0]_MBO_0 2 9" xfId="12330"/>
    <cellStyle name="ÅëÈ­ [0]_MBO_0 2 9" xfId="13175"/>
    <cellStyle name="AeE­ [0]_MBO_0 20" xfId="8278"/>
    <cellStyle name="ÅëÈ­ [0]_MBO_0 20" xfId="8277"/>
    <cellStyle name="AeE­ [0]_MBO_0 21" xfId="8358"/>
    <cellStyle name="ÅëÈ­ [0]_MBO_0 21" xfId="8357"/>
    <cellStyle name="AeE­ [0]_MBO_0 22" xfId="8422"/>
    <cellStyle name="ÅëÈ­ [0]_MBO_0 22" xfId="8421"/>
    <cellStyle name="AeE­ [0]_MBO_0 23" xfId="8484"/>
    <cellStyle name="ÅëÈ­ [0]_MBO_0 23" xfId="8483"/>
    <cellStyle name="AeE­ [0]_MBO_0 24" xfId="8548"/>
    <cellStyle name="ÅëÈ­ [0]_MBO_0 24" xfId="8547"/>
    <cellStyle name="AeE­ [0]_MBO_0 25" xfId="8610"/>
    <cellStyle name="ÅëÈ­ [0]_MBO_0 25" xfId="8609"/>
    <cellStyle name="AeE­ [0]_MBO_0 26" xfId="8674"/>
    <cellStyle name="ÅëÈ­ [0]_MBO_0 26" xfId="8673"/>
    <cellStyle name="AeE­ [0]_MBO_0 27" xfId="8736"/>
    <cellStyle name="ÅëÈ­ [0]_MBO_0 27" xfId="8735"/>
    <cellStyle name="AeE­ [0]_MBO_0 28" xfId="8798"/>
    <cellStyle name="ÅëÈ­ [0]_MBO_0 28" xfId="8797"/>
    <cellStyle name="AeE­ [0]_MBO_0 29" xfId="8860"/>
    <cellStyle name="ÅëÈ­ [0]_MBO_0 29" xfId="8859"/>
    <cellStyle name="AeE­ [0]_MBO_0 3" xfId="2735"/>
    <cellStyle name="ÅëÈ­ [0]_MBO_0 3" xfId="3151"/>
    <cellStyle name="AeE­ [0]_MBO_0 3 2" xfId="3150"/>
    <cellStyle name="ÅëÈ­ [0]_MBO_0 3 2" xfId="6054"/>
    <cellStyle name="AeE­ [0]_MBO_0 30" xfId="8921"/>
    <cellStyle name="ÅëÈ­ [0]_MBO_0 30" xfId="8920"/>
    <cellStyle name="AeE­ [0]_MBO_0 31" xfId="8982"/>
    <cellStyle name="ÅëÈ­ [0]_MBO_0 31" xfId="8981"/>
    <cellStyle name="AeE­ [0]_MBO_0 32" xfId="9042"/>
    <cellStyle name="ÅëÈ­ [0]_MBO_0 32" xfId="9041"/>
    <cellStyle name="AeE­ [0]_MBO_0 33" xfId="9101"/>
    <cellStyle name="ÅëÈ­ [0]_MBO_0 33" xfId="9100"/>
    <cellStyle name="AeE­ [0]_MBO_0 34" xfId="9158"/>
    <cellStyle name="ÅëÈ­ [0]_MBO_0 34" xfId="9157"/>
    <cellStyle name="AeE­ [0]_MBO_0 35" xfId="9213"/>
    <cellStyle name="ÅëÈ­ [0]_MBO_0 35" xfId="9212"/>
    <cellStyle name="AeE­ [0]_MBO_0 36" xfId="9265"/>
    <cellStyle name="ÅëÈ­ [0]_MBO_0 36" xfId="9264"/>
    <cellStyle name="AeE­ [0]_MBO_0 37" xfId="9313"/>
    <cellStyle name="ÅëÈ­ [0]_MBO_0 37" xfId="9312"/>
    <cellStyle name="AeE­ [0]_MBO_0 38" xfId="9361"/>
    <cellStyle name="ÅëÈ­ [0]_MBO_0 38" xfId="9360"/>
    <cellStyle name="AeE­ [0]_MBO_0 39" xfId="9403"/>
    <cellStyle name="ÅëÈ­ [0]_MBO_0 39" xfId="9402"/>
    <cellStyle name="AeE­ [0]_MBO_0 4" xfId="7195"/>
    <cellStyle name="ÅëÈ­ [0]_MBO_0 4" xfId="3467"/>
    <cellStyle name="AeE­ [0]_MBO_0 4 2" xfId="3468"/>
    <cellStyle name="ÅëÈ­ [0]_MBO_0 4 2" xfId="2582"/>
    <cellStyle name="AeE­ [0]_MBO_0 40" xfId="9441"/>
    <cellStyle name="ÅëÈ­ [0]_MBO_0 40" xfId="9440"/>
    <cellStyle name="AeE­ [0]_MBO_0 41" xfId="9473"/>
    <cellStyle name="ÅëÈ­ [0]_MBO_0 41" xfId="9472"/>
    <cellStyle name="AeE­ [0]_MBO_0 42" xfId="9497"/>
    <cellStyle name="ÅëÈ­ [0]_MBO_0 42" xfId="9496"/>
    <cellStyle name="AeE­ [0]_MBO_0 43" xfId="9519"/>
    <cellStyle name="ÅëÈ­ [0]_MBO_0 43" xfId="9518"/>
    <cellStyle name="AeE­ [0]_MBO_0 44" xfId="9533"/>
    <cellStyle name="ÅëÈ­ [0]_MBO_0 44" xfId="9532"/>
    <cellStyle name="AeE­ [0]_MBO_0 5" xfId="6616"/>
    <cellStyle name="ÅëÈ­ [0]_MBO_0 5" xfId="3469"/>
    <cellStyle name="AeE­ [0]_MBO_0 5 2" xfId="3470"/>
    <cellStyle name="ÅëÈ­ [0]_MBO_0 5 2" xfId="6747"/>
    <cellStyle name="AeE­ [0]_MBO_0 6" xfId="7837"/>
    <cellStyle name="ÅëÈ­ [0]_MBO_0 6" xfId="3471"/>
    <cellStyle name="AeE­ [0]_MBO_0 7" xfId="3472"/>
    <cellStyle name="ÅëÈ­ [0]_MBO_0 7" xfId="3473"/>
    <cellStyle name="AeE­ [0]_MBO_0 7 10" xfId="13570"/>
    <cellStyle name="ÅëÈ­ [0]_MBO_0 7 10" xfId="10113"/>
    <cellStyle name="AeE­ [0]_MBO_0 7 2" xfId="2694"/>
    <cellStyle name="ÅëÈ­ [0]_MBO_0 7 2" xfId="7836"/>
    <cellStyle name="AeE­ [0]_MBO_0 7 3" xfId="10312"/>
    <cellStyle name="ÅëÈ­ [0]_MBO_0 7 3" xfId="10606"/>
    <cellStyle name="AeE­ [0]_MBO_0 7 4" xfId="10700"/>
    <cellStyle name="ÅëÈ­ [0]_MBO_0 7 4" xfId="10979"/>
    <cellStyle name="AeE­ [0]_MBO_0 7 5" xfId="11488"/>
    <cellStyle name="ÅëÈ­ [0]_MBO_0 7 5" xfId="11844"/>
    <cellStyle name="AeE­ [0]_MBO_0 7 6" xfId="10204"/>
    <cellStyle name="ÅëÈ­ [0]_MBO_0 7 6" xfId="12343"/>
    <cellStyle name="AeE­ [0]_MBO_0 7 7" xfId="11556"/>
    <cellStyle name="ÅëÈ­ [0]_MBO_0 7 7" xfId="12743"/>
    <cellStyle name="AeE­ [0]_MBO_0 7 8" xfId="10045"/>
    <cellStyle name="ÅëÈ­ [0]_MBO_0 7 8" xfId="13104"/>
    <cellStyle name="AeE­ [0]_MBO_0 7 9" xfId="10608"/>
    <cellStyle name="ÅëÈ­ [0]_MBO_0 7 9" xfId="13406"/>
    <cellStyle name="AeE­ [0]_MBO_0 8" xfId="3474"/>
    <cellStyle name="ÅëÈ­ [0]_MBO_0 8" xfId="3475"/>
    <cellStyle name="AeE­ [0]_MBO_0 8 10" xfId="13214"/>
    <cellStyle name="ÅëÈ­ [0]_MBO_0 8 10" xfId="13413"/>
    <cellStyle name="AeE­ [0]_MBO_0 8 2" xfId="7916"/>
    <cellStyle name="ÅëÈ­ [0]_MBO_0 8 2" xfId="2632"/>
    <cellStyle name="AeE­ [0]_MBO_0 8 3" xfId="10678"/>
    <cellStyle name="ÅëÈ­ [0]_MBO_0 8 3" xfId="10313"/>
    <cellStyle name="AeE­ [0]_MBO_0 8 4" xfId="2991"/>
    <cellStyle name="ÅëÈ­ [0]_MBO_0 8 4" xfId="7004"/>
    <cellStyle name="AeE­ [0]_MBO_0 8 5" xfId="9703"/>
    <cellStyle name="ÅëÈ­ [0]_MBO_0 8 5" xfId="11655"/>
    <cellStyle name="AeE­ [0]_MBO_0 8 6" xfId="10141"/>
    <cellStyle name="ÅëÈ­ [0]_MBO_0 8 6" xfId="11108"/>
    <cellStyle name="AeE­ [0]_MBO_0 8 7" xfId="6155"/>
    <cellStyle name="ÅëÈ­ [0]_MBO_0 8 7" xfId="9952"/>
    <cellStyle name="AeE­ [0]_MBO_0 8 8" xfId="6156"/>
    <cellStyle name="ÅëÈ­ [0]_MBO_0 8 8" xfId="11571"/>
    <cellStyle name="AeE­ [0]_MBO_0 8 9" xfId="10774"/>
    <cellStyle name="ÅëÈ­ [0]_MBO_0 8 9" xfId="11390"/>
    <cellStyle name="AeE­ [0]_MBO_0 9" xfId="3476"/>
    <cellStyle name="ÅëÈ­ [0]_MBO_0 9" xfId="3477"/>
    <cellStyle name="AeE­ [0]_MBO_0 9 10" xfId="12637"/>
    <cellStyle name="ÅëÈ­ [0]_MBO_0 9 10" xfId="11586"/>
    <cellStyle name="AeE­ [0]_MBO_0 9 2" xfId="6357"/>
    <cellStyle name="ÅëÈ­ [0]_MBO_0 9 2" xfId="7915"/>
    <cellStyle name="AeE­ [0]_MBO_0 9 3" xfId="3035"/>
    <cellStyle name="ÅëÈ­ [0]_MBO_0 9 3" xfId="10677"/>
    <cellStyle name="AeE­ [0]_MBO_0 9 4" xfId="9963"/>
    <cellStyle name="ÅëÈ­ [0]_MBO_0 9 4" xfId="10799"/>
    <cellStyle name="AeE­ [0]_MBO_0 9 5" xfId="11137"/>
    <cellStyle name="ÅëÈ­ [0]_MBO_0 9 5" xfId="9671"/>
    <cellStyle name="AeE­ [0]_MBO_0 9 6" xfId="11951"/>
    <cellStyle name="ÅëÈ­ [0]_MBO_0 9 6" xfId="2614"/>
    <cellStyle name="AeE­ [0]_MBO_0 9 7" xfId="12442"/>
    <cellStyle name="ÅëÈ­ [0]_MBO_0 9 7" xfId="11429"/>
    <cellStyle name="AeE­ [0]_MBO_0 9 8" xfId="12835"/>
    <cellStyle name="ÅëÈ­ [0]_MBO_0 9 8" xfId="10058"/>
    <cellStyle name="AeE­ [0]_MBO_0 9 9" xfId="13182"/>
    <cellStyle name="ÅëÈ­ [0]_MBO_0 9 9" xfId="11998"/>
    <cellStyle name="AeE­ [0]_MBO_0_보고서1(1)" xfId="2273"/>
    <cellStyle name="ÅëÈ­ [0]_MBO_0_보고서1(1)" xfId="2235"/>
    <cellStyle name="AeE­ [0]_MBO96_1" xfId="3478"/>
    <cellStyle name="ÅëÈ­ [0]_MBO96_1" xfId="695"/>
    <cellStyle name="AeE­ [0]_MBO96_1 10" xfId="696"/>
    <cellStyle name="ÅëÈ­ [0]_MBO96_1 10" xfId="3479"/>
    <cellStyle name="AeE­ [0]_MBO96_1 10 10" xfId="12662"/>
    <cellStyle name="ÅëÈ­ [0]_MBO96_1 10 10" xfId="7143"/>
    <cellStyle name="AeE­ [0]_MBO96_1 10 2" xfId="7903"/>
    <cellStyle name="ÅëÈ­ [0]_MBO96_1 10 2" xfId="7069"/>
    <cellStyle name="AeE­ [0]_MBO96_1 10 3" xfId="10667"/>
    <cellStyle name="ÅëÈ­ [0]_MBO96_1 10 3" xfId="7053"/>
    <cellStyle name="AeE­ [0]_MBO96_1 10 4" xfId="10977"/>
    <cellStyle name="ÅëÈ­ [0]_MBO96_1 10 4" xfId="9978"/>
    <cellStyle name="AeE­ [0]_MBO96_1 10 5" xfId="11842"/>
    <cellStyle name="ÅëÈ­ [0]_MBO96_1 10 5" xfId="6112"/>
    <cellStyle name="AeE­ [0]_MBO96_1 10 6" xfId="12341"/>
    <cellStyle name="ÅëÈ­ [0]_MBO96_1 10 6" xfId="10086"/>
    <cellStyle name="AeE­ [0]_MBO96_1 10 7" xfId="12741"/>
    <cellStyle name="ÅëÈ­ [0]_MBO96_1 10 7" xfId="11615"/>
    <cellStyle name="AeE­ [0]_MBO96_1 10 8" xfId="13102"/>
    <cellStyle name="ÅëÈ­ [0]_MBO96_1 10 8" xfId="11083"/>
    <cellStyle name="AeE­ [0]_MBO96_1 10 9" xfId="13404"/>
    <cellStyle name="ÅëÈ­ [0]_MBO96_1 10 9" xfId="11957"/>
    <cellStyle name="AeE­ [0]_MBO96_1 11" xfId="3480"/>
    <cellStyle name="ÅëÈ­ [0]_MBO96_1 11" xfId="3481"/>
    <cellStyle name="AeE­ [0]_MBO96_1 11 10" xfId="12690"/>
    <cellStyle name="ÅëÈ­ [0]_MBO96_1 11 10" xfId="13696"/>
    <cellStyle name="AeE­ [0]_MBO96_1 11 2" xfId="6626"/>
    <cellStyle name="ÅëÈ­ [0]_MBO96_1 11 2" xfId="7964"/>
    <cellStyle name="AeE­ [0]_MBO96_1 11 3" xfId="7221"/>
    <cellStyle name="ÅëÈ­ [0]_MBO96_1 11 3" xfId="10720"/>
    <cellStyle name="AeE­ [0]_MBO96_1 11 4" xfId="9977"/>
    <cellStyle name="ÅëÈ­ [0]_MBO96_1 11 4" xfId="11196"/>
    <cellStyle name="AeE­ [0]_MBO96_1 11 5" xfId="3030"/>
    <cellStyle name="ÅëÈ­ [0]_MBO96_1 11 5" xfId="12108"/>
    <cellStyle name="AeE­ [0]_MBO96_1 11 6" xfId="10085"/>
    <cellStyle name="ÅëÈ­ [0]_MBO96_1 11 6" xfId="12558"/>
    <cellStyle name="AeE­ [0]_MBO96_1 11 7" xfId="6414"/>
    <cellStyle name="ÅëÈ­ [0]_MBO96_1 11 7" xfId="12933"/>
    <cellStyle name="AeE­ [0]_MBO96_1 11 8" xfId="11287"/>
    <cellStyle name="ÅëÈ­ [0]_MBO96_1 11 8" xfId="13270"/>
    <cellStyle name="AeE­ [0]_MBO96_1 11 9" xfId="12126"/>
    <cellStyle name="ÅëÈ­ [0]_MBO96_1 11 9" xfId="13537"/>
    <cellStyle name="AeE­ [0]_MBO96_1 12" xfId="3482"/>
    <cellStyle name="ÅëÈ­ [0]_MBO96_1 12" xfId="3483"/>
    <cellStyle name="AeE­ [0]_MBO96_1 12 10" xfId="13685"/>
    <cellStyle name="ÅëÈ­ [0]_MBO96_1 12 10" xfId="13610"/>
    <cellStyle name="AeE­ [0]_MBO96_1 12 2" xfId="7965"/>
    <cellStyle name="ÅëÈ­ [0]_MBO96_1 12 2" xfId="2218"/>
    <cellStyle name="AeE­ [0]_MBO96_1 12 3" xfId="10721"/>
    <cellStyle name="ÅëÈ­ [0]_MBO96_1 12 3" xfId="9637"/>
    <cellStyle name="AeE­ [0]_MBO96_1 12 4" xfId="11195"/>
    <cellStyle name="ÅëÈ­ [0]_MBO96_1 12 4" xfId="10995"/>
    <cellStyle name="AeE­ [0]_MBO96_1 12 5" xfId="12080"/>
    <cellStyle name="ÅëÈ­ [0]_MBO96_1 12 5" xfId="11903"/>
    <cellStyle name="AeE­ [0]_MBO96_1 12 6" xfId="12557"/>
    <cellStyle name="ÅëÈ­ [0]_MBO96_1 12 6" xfId="12396"/>
    <cellStyle name="AeE­ [0]_MBO96_1 12 7" xfId="12932"/>
    <cellStyle name="ÅëÈ­ [0]_MBO96_1 12 7" xfId="12790"/>
    <cellStyle name="AeE­ [0]_MBO96_1 12 8" xfId="13269"/>
    <cellStyle name="ÅëÈ­ [0]_MBO96_1 12 8" xfId="13141"/>
    <cellStyle name="AeE­ [0]_MBO96_1 12 9" xfId="13536"/>
    <cellStyle name="ÅëÈ­ [0]_MBO96_1 12 9" xfId="13431"/>
    <cellStyle name="AeE­ [0]_MBO96_1 13" xfId="3484"/>
    <cellStyle name="ÅëÈ­ [0]_MBO96_1 13" xfId="3485"/>
    <cellStyle name="AeE­ [0]_MBO96_1 13 10" xfId="13609"/>
    <cellStyle name="ÅëÈ­ [0]_MBO96_1 13 10" xfId="13756"/>
    <cellStyle name="AeE­ [0]_MBO96_1 13 2" xfId="6504"/>
    <cellStyle name="ÅëÈ­ [0]_MBO96_1 13 2" xfId="8027"/>
    <cellStyle name="AeE­ [0]_MBO96_1 13 3" xfId="9638"/>
    <cellStyle name="ÅëÈ­ [0]_MBO96_1 13 3" xfId="10769"/>
    <cellStyle name="AeE­ [0]_MBO96_1 13 4" xfId="10940"/>
    <cellStyle name="ÅëÈ­ [0]_MBO96_1 13 4" xfId="11349"/>
    <cellStyle name="AeE­ [0]_MBO96_1 13 5" xfId="11902"/>
    <cellStyle name="ÅëÈ­ [0]_MBO96_1 13 5" xfId="12198"/>
    <cellStyle name="AeE­ [0]_MBO96_1 13 6" xfId="12395"/>
    <cellStyle name="ÅëÈ­ [0]_MBO96_1 13 6" xfId="12641"/>
    <cellStyle name="AeE­ [0]_MBO96_1 13 7" xfId="12789"/>
    <cellStyle name="ÅëÈ­ [0]_MBO96_1 13 7" xfId="13011"/>
    <cellStyle name="AeE­ [0]_MBO96_1 13 8" xfId="13140"/>
    <cellStyle name="ÅëÈ­ [0]_MBO96_1 13 8" xfId="13334"/>
    <cellStyle name="AeE­ [0]_MBO96_1 13 9" xfId="13430"/>
    <cellStyle name="ÅëÈ­ [0]_MBO96_1 13 9" xfId="13594"/>
    <cellStyle name="AeE­ [0]_MBO96_1 14" xfId="3486"/>
    <cellStyle name="ÅëÈ­ [0]_MBO96_1 14" xfId="3487"/>
    <cellStyle name="AeE­ [0]_MBO96_1 14 10" xfId="2686"/>
    <cellStyle name="ÅëÈ­ [0]_MBO96_1 14 10" xfId="12462"/>
    <cellStyle name="AeE­ [0]_MBO96_1 14 2" xfId="8028"/>
    <cellStyle name="ÅëÈ­ [0]_MBO96_1 14 2" xfId="7346"/>
    <cellStyle name="AeE­ [0]_MBO96_1 14 3" xfId="10770"/>
    <cellStyle name="ÅëÈ­ [0]_MBO96_1 14 3" xfId="9922"/>
    <cellStyle name="AeE­ [0]_MBO96_1 14 4" xfId="11350"/>
    <cellStyle name="ÅëÈ­ [0]_MBO96_1 14 4" xfId="11415"/>
    <cellStyle name="AeE­ [0]_MBO96_1 14 5" xfId="12183"/>
    <cellStyle name="ÅëÈ­ [0]_MBO96_1 14 5" xfId="11754"/>
    <cellStyle name="AeE­ [0]_MBO96_1 14 6" xfId="12634"/>
    <cellStyle name="ÅëÈ­ [0]_MBO96_1 14 6" xfId="7581"/>
    <cellStyle name="AeE­ [0]_MBO96_1 14 7" xfId="13004"/>
    <cellStyle name="ÅëÈ­ [0]_MBO96_1 14 7" xfId="12054"/>
    <cellStyle name="AeE­ [0]_MBO96_1 14 8" xfId="13330"/>
    <cellStyle name="ÅëÈ­ [0]_MBO96_1 14 8" xfId="12537"/>
    <cellStyle name="AeE­ [0]_MBO96_1 14 9" xfId="13589"/>
    <cellStyle name="ÅëÈ­ [0]_MBO96_1 14 9" xfId="12913"/>
    <cellStyle name="AeE­ [0]_MBO96_1 15" xfId="6344"/>
    <cellStyle name="ÅëÈ­ [0]_MBO96_1 15" xfId="8087"/>
    <cellStyle name="AeE­ [0]_MBO96_1 16" xfId="8088"/>
    <cellStyle name="ÅëÈ­ [0]_MBO96_1 16" xfId="2959"/>
    <cellStyle name="AeE­ [0]_MBO96_1 17" xfId="6491"/>
    <cellStyle name="ÅëÈ­ [0]_MBO96_1 17" xfId="8150"/>
    <cellStyle name="AeE­ [0]_MBO96_1 18" xfId="8151"/>
    <cellStyle name="ÅëÈ­ [0]_MBO96_1 18" xfId="2536"/>
    <cellStyle name="AeE­ [0]_MBO96_1 19" xfId="7094"/>
    <cellStyle name="ÅëÈ­ [0]_MBO96_1 19" xfId="8214"/>
    <cellStyle name="AeE­ [0]_MBO96_1 2" xfId="3262"/>
    <cellStyle name="ÅëÈ­ [0]_MBO96_1 2" xfId="3488"/>
    <cellStyle name="AeE­ [0]_MBO96_1 2 10" xfId="13538"/>
    <cellStyle name="ÅëÈ­ [0]_MBO96_1 2 10" xfId="13686"/>
    <cellStyle name="AeE­ [0]_MBO96_1 2 11" xfId="13687"/>
    <cellStyle name="ÅëÈ­ [0]_MBO96_1 2 2" xfId="2984"/>
    <cellStyle name="AeE­ [0]_MBO96_1 2 3" xfId="2292"/>
    <cellStyle name="ÅëÈ­ [0]_MBO96_1 2 3" xfId="9808"/>
    <cellStyle name="AeE­ [0]_MBO96_1 2 4" xfId="9807"/>
    <cellStyle name="ÅëÈ­ [0]_MBO96_1 2 4" xfId="11170"/>
    <cellStyle name="AeE­ [0]_MBO96_1 2 5" xfId="11199"/>
    <cellStyle name="ÅëÈ­ [0]_MBO96_1 2 5" xfId="11657"/>
    <cellStyle name="AeE­ [0]_MBO96_1 2 6" xfId="12084"/>
    <cellStyle name="ÅëÈ­ [0]_MBO96_1 2 6" xfId="12538"/>
    <cellStyle name="AeE­ [0]_MBO96_1 2 7" xfId="12561"/>
    <cellStyle name="ÅëÈ­ [0]_MBO96_1 2 7" xfId="12914"/>
    <cellStyle name="AeE­ [0]_MBO96_1 2 8" xfId="12936"/>
    <cellStyle name="ÅëÈ­ [0]_MBO96_1 2 8" xfId="13254"/>
    <cellStyle name="AeE­ [0]_MBO96_1 2 9" xfId="13272"/>
    <cellStyle name="ÅëÈ­ [0]_MBO96_1 2 9" xfId="13521"/>
    <cellStyle name="AeE­ [0]_MBO96_1 20" xfId="8215"/>
    <cellStyle name="ÅëÈ­ [0]_MBO96_1 20" xfId="8266"/>
    <cellStyle name="AeE­ [0]_MBO96_1 21" xfId="8267"/>
    <cellStyle name="ÅëÈ­ [0]_MBO96_1 21" xfId="8346"/>
    <cellStyle name="AeE­ [0]_MBO96_1 22" xfId="8347"/>
    <cellStyle name="ÅëÈ­ [0]_MBO96_1 22" xfId="8410"/>
    <cellStyle name="AeE­ [0]_MBO96_1 23" xfId="8411"/>
    <cellStyle name="ÅëÈ­ [0]_MBO96_1 23" xfId="8471"/>
    <cellStyle name="AeE­ [0]_MBO96_1 24" xfId="8473"/>
    <cellStyle name="ÅëÈ­ [0]_MBO96_1 24" xfId="8535"/>
    <cellStyle name="AeE­ [0]_MBO96_1 25" xfId="8537"/>
    <cellStyle name="ÅëÈ­ [0]_MBO96_1 25" xfId="8534"/>
    <cellStyle name="AeE­ [0]_MBO96_1 26" xfId="8600"/>
    <cellStyle name="ÅëÈ­ [0]_MBO96_1 26" xfId="8598"/>
    <cellStyle name="AeE­ [0]_MBO96_1 27" xfId="8664"/>
    <cellStyle name="ÅëÈ­ [0]_MBO96_1 27" xfId="8660"/>
    <cellStyle name="AeE­ [0]_MBO96_1 28" xfId="8661"/>
    <cellStyle name="ÅëÈ­ [0]_MBO96_1 28" xfId="8724"/>
    <cellStyle name="AeE­ [0]_MBO96_1 29" xfId="8725"/>
    <cellStyle name="ÅëÈ­ [0]_MBO96_1 29" xfId="8786"/>
    <cellStyle name="AeE­ [0]_MBO96_1 3" xfId="2604"/>
    <cellStyle name="ÅëÈ­ [0]_MBO96_1 3" xfId="3489"/>
    <cellStyle name="AeE­ [0]_MBO96_1 3 2" xfId="3490"/>
    <cellStyle name="ÅëÈ­ [0]_MBO96_1 3 2" xfId="2569"/>
    <cellStyle name="AeE­ [0]_MBO96_1 30" xfId="8787"/>
    <cellStyle name="ÅëÈ­ [0]_MBO96_1 30" xfId="8848"/>
    <cellStyle name="AeE­ [0]_MBO96_1 31" xfId="8849"/>
    <cellStyle name="ÅëÈ­ [0]_MBO96_1 31" xfId="8909"/>
    <cellStyle name="AeE­ [0]_MBO96_1 32" xfId="8910"/>
    <cellStyle name="ÅëÈ­ [0]_MBO96_1 32" xfId="8970"/>
    <cellStyle name="AeE­ [0]_MBO96_1 33" xfId="8971"/>
    <cellStyle name="ÅëÈ­ [0]_MBO96_1 33" xfId="9030"/>
    <cellStyle name="AeE­ [0]_MBO96_1 34" xfId="9031"/>
    <cellStyle name="ÅëÈ­ [0]_MBO96_1 34" xfId="9089"/>
    <cellStyle name="AeE­ [0]_MBO96_1 35" xfId="9090"/>
    <cellStyle name="ÅëÈ­ [0]_MBO96_1 35" xfId="9146"/>
    <cellStyle name="AeE­ [0]_MBO96_1 36" xfId="9147"/>
    <cellStyle name="ÅëÈ­ [0]_MBO96_1 36" xfId="9202"/>
    <cellStyle name="AeE­ [0]_MBO96_1 37" xfId="9203"/>
    <cellStyle name="ÅëÈ­ [0]_MBO96_1 37" xfId="9254"/>
    <cellStyle name="AeE­ [0]_MBO96_1 38" xfId="9255"/>
    <cellStyle name="ÅëÈ­ [0]_MBO96_1 38" xfId="9302"/>
    <cellStyle name="AeE­ [0]_MBO96_1 39" xfId="9303"/>
    <cellStyle name="ÅëÈ­ [0]_MBO96_1 39" xfId="9350"/>
    <cellStyle name="AeE­ [0]_MBO96_1 4" xfId="2378"/>
    <cellStyle name="ÅëÈ­ [0]_MBO96_1 4" xfId="3491"/>
    <cellStyle name="AeE­ [0]_MBO96_1 4 2" xfId="3492"/>
    <cellStyle name="ÅëÈ­ [0]_MBO96_1 4 2" xfId="6402"/>
    <cellStyle name="AeE­ [0]_MBO96_1 40" xfId="9351"/>
    <cellStyle name="ÅëÈ­ [0]_MBO96_1 40" xfId="9394"/>
    <cellStyle name="AeE­ [0]_MBO96_1 41" xfId="9395"/>
    <cellStyle name="ÅëÈ­ [0]_MBO96_1 41" xfId="9434"/>
    <cellStyle name="AeE­ [0]_MBO96_1 42" xfId="9435"/>
    <cellStyle name="ÅëÈ­ [0]_MBO96_1 42" xfId="9466"/>
    <cellStyle name="AeE­ [0]_MBO96_1 43" xfId="9467"/>
    <cellStyle name="ÅëÈ­ [0]_MBO96_1 43" xfId="9492"/>
    <cellStyle name="AeE­ [0]_MBO96_1 44" xfId="9493"/>
    <cellStyle name="ÅëÈ­ [0]_MBO96_1 44" xfId="9514"/>
    <cellStyle name="AeE­ [0]_MBO96_1 45" xfId="9515"/>
    <cellStyle name="ÅëÈ­ [0]_MBO96_1 5" xfId="3493"/>
    <cellStyle name="AeE­ [0]_MBO96_1 5 2" xfId="3494"/>
    <cellStyle name="ÅëÈ­ [0]_MBO96_1 5 2" xfId="2870"/>
    <cellStyle name="AeE­ [0]_MBO96_1 6" xfId="2678"/>
    <cellStyle name="ÅëÈ­ [0]_MBO96_1 6" xfId="3495"/>
    <cellStyle name="AeE­ [0]_MBO96_1 7" xfId="3496"/>
    <cellStyle name="ÅëÈ­ [0]_MBO96_1 7" xfId="3497"/>
    <cellStyle name="AeE­ [0]_MBO96_1 7 10" xfId="13629"/>
    <cellStyle name="ÅëÈ­ [0]_MBO96_1 7 10" xfId="13665"/>
    <cellStyle name="AeE­ [0]_MBO96_1 7 2" xfId="2150"/>
    <cellStyle name="ÅëÈ­ [0]_MBO96_1 7 2" xfId="7826"/>
    <cellStyle name="AeE­ [0]_MBO96_1 7 3" xfId="10359"/>
    <cellStyle name="ÅëÈ­ [0]_MBO96_1 7 3" xfId="10596"/>
    <cellStyle name="AeE­ [0]_MBO96_1 7 4" xfId="11003"/>
    <cellStyle name="ÅëÈ­ [0]_MBO96_1 7 4" xfId="11154"/>
    <cellStyle name="AeE­ [0]_MBO96_1 7 5" xfId="11948"/>
    <cellStyle name="ÅëÈ­ [0]_MBO96_1 7 5" xfId="12037"/>
    <cellStyle name="AeE­ [0]_MBO96_1 7 6" xfId="12440"/>
    <cellStyle name="ÅëÈ­ [0]_MBO96_1 7 6" xfId="12522"/>
    <cellStyle name="AeE­ [0]_MBO96_1 7 7" xfId="12833"/>
    <cellStyle name="ÅëÈ­ [0]_MBO96_1 7 7" xfId="12900"/>
    <cellStyle name="AeE­ [0]_MBO96_1 7 8" xfId="13180"/>
    <cellStyle name="ÅëÈ­ [0]_MBO96_1 7 8" xfId="13244"/>
    <cellStyle name="AeE­ [0]_MBO96_1 7 9" xfId="13464"/>
    <cellStyle name="ÅëÈ­ [0]_MBO96_1 7 9" xfId="13513"/>
    <cellStyle name="AeE­ [0]_MBO96_1 8" xfId="3498"/>
    <cellStyle name="ÅëÈ­ [0]_MBO96_1 8" xfId="3499"/>
    <cellStyle name="AeE­ [0]_MBO96_1 8 10" xfId="13666"/>
    <cellStyle name="ÅëÈ­ [0]_MBO96_1 8 10" xfId="13261"/>
    <cellStyle name="AeE­ [0]_MBO96_1 8 2" xfId="7827"/>
    <cellStyle name="ÅëÈ­ [0]_MBO96_1 8 2" xfId="2281"/>
    <cellStyle name="AeE­ [0]_MBO96_1 8 3" xfId="10597"/>
    <cellStyle name="ÅëÈ­ [0]_MBO96_1 8 3" xfId="10324"/>
    <cellStyle name="AeE­ [0]_MBO96_1 8 4" xfId="11111"/>
    <cellStyle name="ÅëÈ­ [0]_MBO96_1 8 4" xfId="10423"/>
    <cellStyle name="AeE­ [0]_MBO96_1 8 5" xfId="12038"/>
    <cellStyle name="ÅëÈ­ [0]_MBO96_1 8 5" xfId="9798"/>
    <cellStyle name="AeE­ [0]_MBO96_1 8 6" xfId="12523"/>
    <cellStyle name="ÅëÈ­ [0]_MBO96_1 8 6" xfId="11920"/>
    <cellStyle name="AeE­ [0]_MBO96_1 8 7" xfId="12901"/>
    <cellStyle name="ÅëÈ­ [0]_MBO96_1 8 7" xfId="12413"/>
    <cellStyle name="AeE­ [0]_MBO96_1 8 8" xfId="13245"/>
    <cellStyle name="ÅëÈ­ [0]_MBO96_1 8 8" xfId="12806"/>
    <cellStyle name="AeE­ [0]_MBO96_1 8 9" xfId="13514"/>
    <cellStyle name="ÅëÈ­ [0]_MBO96_1 8 9" xfId="13153"/>
    <cellStyle name="AeE­ [0]_MBO96_1 9" xfId="3500"/>
    <cellStyle name="ÅëÈ­ [0]_MBO96_1 9" xfId="3501"/>
    <cellStyle name="AeE­ [0]_MBO96_1 9 10" xfId="11473"/>
    <cellStyle name="ÅëÈ­ [0]_MBO96_1 9 10" xfId="2500"/>
    <cellStyle name="AeE­ [0]_MBO96_1 9 2" xfId="6147"/>
    <cellStyle name="ÅëÈ­ [0]_MBO96_1 9 2" xfId="7902"/>
    <cellStyle name="AeE­ [0]_MBO96_1 9 3" xfId="10322"/>
    <cellStyle name="ÅëÈ­ [0]_MBO96_1 9 3" xfId="10666"/>
    <cellStyle name="AeE­ [0]_MBO96_1 9 4" xfId="9857"/>
    <cellStyle name="ÅëÈ­ [0]_MBO96_1 9 4" xfId="10976"/>
    <cellStyle name="AeE­ [0]_MBO96_1 9 5" xfId="10956"/>
    <cellStyle name="ÅëÈ­ [0]_MBO96_1 9 5" xfId="11883"/>
    <cellStyle name="AeE­ [0]_MBO96_1 9 6" xfId="12042"/>
    <cellStyle name="ÅëÈ­ [0]_MBO96_1 9 6" xfId="12379"/>
    <cellStyle name="AeE­ [0]_MBO96_1 9 7" xfId="12525"/>
    <cellStyle name="ÅëÈ­ [0]_MBO96_1 9 7" xfId="12776"/>
    <cellStyle name="AeE­ [0]_MBO96_1 9 8" xfId="12903"/>
    <cellStyle name="ÅëÈ­ [0]_MBO96_1 9 8" xfId="13130"/>
    <cellStyle name="AeE­ [0]_MBO96_1 9 9" xfId="13247"/>
    <cellStyle name="ÅëÈ­ [0]_MBO96_1 9 9" xfId="13422"/>
    <cellStyle name="AeE­ [0]_MBO96_1_보고서1(1)" xfId="6730"/>
    <cellStyle name="ÅëÈ­ [0]_MBO96_1_보고서1(1)" xfId="3036"/>
    <cellStyle name="AeE­_ ¸n A÷_V100 ºI¹I,³≫¼o 2.2 PILOT " xfId="5215"/>
    <cellStyle name="Åëè­_¸åãâ" xfId="697"/>
    <cellStyle name="AeE­_±aA¸" xfId="698"/>
    <cellStyle name="Åëè­_090608_업무보고서 개정_복호화(2)" xfId="699"/>
    <cellStyle name="AeE­_9711 (2)_gname (2) " xfId="5216"/>
    <cellStyle name="ÅëÈ­_97MBO" xfId="700"/>
    <cellStyle name="AeE­_97MBO (2)" xfId="701"/>
    <cellStyle name="ÅëÈ­_97MBO (2)" xfId="702"/>
    <cellStyle name="AeE­_97MBO (2) 10" xfId="703"/>
    <cellStyle name="ÅëÈ­_97MBO (2) 10" xfId="3502"/>
    <cellStyle name="AeE­_97MBO (2) 10 10" xfId="13152"/>
    <cellStyle name="ÅëÈ­_97MBO (2) 10 10" xfId="13299"/>
    <cellStyle name="AeE­_97MBO (2) 10 2" xfId="7028"/>
    <cellStyle name="ÅëÈ­_97MBO (2) 10 2" xfId="6671"/>
    <cellStyle name="AeE­_97MBO (2) 10 3" xfId="9815"/>
    <cellStyle name="ÅëÈ­_97MBO (2) 10 3" xfId="10286"/>
    <cellStyle name="AeE­_97MBO (2) 10 4" xfId="10907"/>
    <cellStyle name="ÅëÈ­_97MBO (2) 10 4" xfId="11150"/>
    <cellStyle name="AeE­_97MBO (2) 10 5" xfId="11828"/>
    <cellStyle name="ÅëÈ­_97MBO (2) 10 5" xfId="12035"/>
    <cellStyle name="AeE­_97MBO (2) 10 6" xfId="12328"/>
    <cellStyle name="ÅëÈ­_97MBO (2) 10 6" xfId="12519"/>
    <cellStyle name="AeE­_97MBO (2) 10 7" xfId="12727"/>
    <cellStyle name="ÅëÈ­_97MBO (2) 10 7" xfId="12898"/>
    <cellStyle name="AeE­_97MBO (2) 10 8" xfId="13088"/>
    <cellStyle name="ÅëÈ­_97MBO (2) 10 8" xfId="13241"/>
    <cellStyle name="AeE­_97MBO (2) 10 9" xfId="13395"/>
    <cellStyle name="ÅëÈ­_97MBO (2) 10 9" xfId="13511"/>
    <cellStyle name="AeE­_97MBO (2) 11" xfId="3503"/>
    <cellStyle name="ÅëÈ­_97MBO (2) 11" xfId="3504"/>
    <cellStyle name="AeE­_97MBO (2) 11 10" xfId="6597"/>
    <cellStyle name="ÅëÈ­_97MBO (2) 11 10" xfId="11322"/>
    <cellStyle name="AeE­_97MBO (2) 11 2" xfId="7943"/>
    <cellStyle name="ÅëÈ­_97MBO (2) 11 2" xfId="7942"/>
    <cellStyle name="AeE­_97MBO (2) 11 3" xfId="10703"/>
    <cellStyle name="ÅëÈ­_97MBO (2) 11 3" xfId="10702"/>
    <cellStyle name="AeE­_97MBO (2) 11 4" xfId="11581"/>
    <cellStyle name="ÅëÈ­_97MBO (2) 11 4" xfId="11614"/>
    <cellStyle name="AeE­_97MBO (2) 11 5" xfId="2291"/>
    <cellStyle name="ÅëÈ­_97MBO (2) 11 5" xfId="6736"/>
    <cellStyle name="AeE­_97MBO (2) 11 6" xfId="9761"/>
    <cellStyle name="ÅëÈ­_97MBO (2) 11 6" xfId="2768"/>
    <cellStyle name="AeE­_97MBO (2) 11 7" xfId="11054"/>
    <cellStyle name="ÅëÈ­_97MBO (2) 11 7" xfId="3010"/>
    <cellStyle name="AeE­_97MBO (2) 11 8" xfId="11916"/>
    <cellStyle name="ÅëÈ­_97MBO (2) 11 8" xfId="10944"/>
    <cellStyle name="AeE­_97MBO (2) 11 9" xfId="12410"/>
    <cellStyle name="ÅëÈ­_97MBO (2) 11 9" xfId="12098"/>
    <cellStyle name="AeE­_97MBO (2) 12" xfId="3505"/>
    <cellStyle name="ÅëÈ­_97MBO (2) 12" xfId="3506"/>
    <cellStyle name="AeE­_97MBO (2) 12 10" xfId="13766"/>
    <cellStyle name="ÅëÈ­_97MBO (2) 12 10" xfId="13733"/>
    <cellStyle name="AeE­_97MBO (2) 12 2" xfId="7076"/>
    <cellStyle name="ÅëÈ­_97MBO (2) 12 2" xfId="2660"/>
    <cellStyle name="AeE­_97MBO (2) 12 3" xfId="9619"/>
    <cellStyle name="ÅëÈ­_97MBO (2) 12 3" xfId="9581"/>
    <cellStyle name="AeE­_97MBO (2) 12 4" xfId="11382"/>
    <cellStyle name="ÅëÈ­_97MBO (2) 12 4" xfId="11325"/>
    <cellStyle name="AeE­_97MBO (2) 12 5" xfId="11530"/>
    <cellStyle name="ÅëÈ­_97MBO (2) 12 5" xfId="12168"/>
    <cellStyle name="AeE­_97MBO (2) 12 6" xfId="2828"/>
    <cellStyle name="ÅëÈ­_97MBO (2) 12 6" xfId="9712"/>
    <cellStyle name="AeE­_97MBO (2) 12 7" xfId="9688"/>
    <cellStyle name="ÅëÈ­_97MBO (2) 12 7" xfId="11852"/>
    <cellStyle name="AeE­_97MBO (2) 12 8" xfId="2428"/>
    <cellStyle name="ÅëÈ­_97MBO (2) 12 8" xfId="12350"/>
    <cellStyle name="AeE­_97MBO (2) 12 9" xfId="11276"/>
    <cellStyle name="ÅëÈ­_97MBO (2) 12 9" xfId="12750"/>
    <cellStyle name="AeE­_97MBO (2) 13" xfId="3507"/>
    <cellStyle name="ÅëÈ­_97MBO (2) 13" xfId="3508"/>
    <cellStyle name="AeE­_97MBO (2) 13 10" xfId="12657"/>
    <cellStyle name="ÅëÈ­_97MBO (2) 13 10" xfId="12474"/>
    <cellStyle name="AeE­_97MBO (2) 13 2" xfId="8006"/>
    <cellStyle name="ÅëÈ­_97MBO (2) 13 2" xfId="8005"/>
    <cellStyle name="AeE­_97MBO (2) 13 3" xfId="10753"/>
    <cellStyle name="ÅëÈ­_97MBO (2) 13 3" xfId="10752"/>
    <cellStyle name="AeE­_97MBO (2) 13 4" xfId="11714"/>
    <cellStyle name="ÅëÈ­_97MBO (2) 13 4" xfId="11737"/>
    <cellStyle name="AeE­_97MBO (2) 13 5" xfId="11282"/>
    <cellStyle name="ÅëÈ­_97MBO (2) 13 5" xfId="9777"/>
    <cellStyle name="AeE­_97MBO (2) 13 6" xfId="11978"/>
    <cellStyle name="ÅëÈ­_97MBO (2) 13 6" xfId="6972"/>
    <cellStyle name="AeE­_97MBO (2) 13 7" xfId="12466"/>
    <cellStyle name="ÅëÈ­_97MBO (2) 13 7" xfId="11625"/>
    <cellStyle name="AeE­_97MBO (2) 13 8" xfId="12858"/>
    <cellStyle name="ÅëÈ­_97MBO (2) 13 8" xfId="12543"/>
    <cellStyle name="AeE­_97MBO (2) 13 9" xfId="13202"/>
    <cellStyle name="ÅëÈ­_97MBO (2) 13 9" xfId="12919"/>
    <cellStyle name="AeE­_97MBO (2) 14" xfId="3509"/>
    <cellStyle name="ÅëÈ­_97MBO (2) 14" xfId="3510"/>
    <cellStyle name="AeE­_97MBO (2) 14 10" xfId="13392"/>
    <cellStyle name="ÅëÈ­_97MBO (2) 14 10" xfId="13625"/>
    <cellStyle name="AeE­_97MBO (2) 14 2" xfId="7395"/>
    <cellStyle name="ÅëÈ­_97MBO (2) 14 2" xfId="3016"/>
    <cellStyle name="AeE­_97MBO (2) 14 3" xfId="9827"/>
    <cellStyle name="ÅëÈ­_97MBO (2) 14 3" xfId="9812"/>
    <cellStyle name="AeE­_97MBO (2) 14 4" xfId="10427"/>
    <cellStyle name="ÅëÈ­_97MBO (2) 14 4" xfId="10999"/>
    <cellStyle name="AeE­_97MBO (2) 14 5" xfId="10882"/>
    <cellStyle name="ÅëÈ­_97MBO (2) 14 5" xfId="11942"/>
    <cellStyle name="AeE­_97MBO (2) 14 6" xfId="3090"/>
    <cellStyle name="ÅëÈ­_97MBO (2) 14 6" xfId="12433"/>
    <cellStyle name="AeE­_97MBO (2) 14 7" xfId="11915"/>
    <cellStyle name="ÅëÈ­_97MBO (2) 14 7" xfId="12828"/>
    <cellStyle name="AeE­_97MBO (2) 14 8" xfId="12409"/>
    <cellStyle name="ÅëÈ­_97MBO (2) 14 8" xfId="13174"/>
    <cellStyle name="AeE­_97MBO (2) 14 9" xfId="12802"/>
    <cellStyle name="ÅëÈ­_97MBO (2) 14 9" xfId="13460"/>
    <cellStyle name="AeE­_97MBO (2) 15" xfId="8068"/>
    <cellStyle name="ÅëÈ­_97MBO (2) 15" xfId="8067"/>
    <cellStyle name="AeE­_97MBO (2) 16" xfId="7257"/>
    <cellStyle name="ÅëÈ­_97MBO (2) 16" xfId="6120"/>
    <cellStyle name="AeE­_97MBO (2) 17" xfId="8130"/>
    <cellStyle name="ÅëÈ­_97MBO (2) 17" xfId="8129"/>
    <cellStyle name="AeE­_97MBO (2) 18" xfId="6745"/>
    <cellStyle name="ÅëÈ­_97MBO (2) 18" xfId="6494"/>
    <cellStyle name="AeE­_97MBO (2) 19" xfId="8195"/>
    <cellStyle name="ÅëÈ­_97MBO (2) 19" xfId="8194"/>
    <cellStyle name="AeE­_97MBO (2) 2" xfId="3511"/>
    <cellStyle name="ÅëÈ­_97MBO (2) 2" xfId="3512"/>
    <cellStyle name="AeE­_97MBO (2) 2 10" xfId="13414"/>
    <cellStyle name="ÅëÈ­_97MBO (2) 2 10" xfId="13124"/>
    <cellStyle name="AeE­_97MBO (2) 2 11" xfId="12320"/>
    <cellStyle name="ÅëÈ­_97MBO (2) 2 2" xfId="6919"/>
    <cellStyle name="AeE­_97MBO (2) 2 3" xfId="6136"/>
    <cellStyle name="ÅëÈ­_97MBO (2) 2 3" xfId="9816"/>
    <cellStyle name="AeE­_97MBO (2) 2 4" xfId="9814"/>
    <cellStyle name="ÅëÈ­_97MBO (2) 2 4" xfId="10176"/>
    <cellStyle name="AeE­_97MBO (2) 2 5" xfId="10941"/>
    <cellStyle name="ÅëÈ­_97MBO (2) 2 5" xfId="11827"/>
    <cellStyle name="AeE­_97MBO (2) 2 6" xfId="11860"/>
    <cellStyle name="ÅëÈ­_97MBO (2) 2 6" xfId="12327"/>
    <cellStyle name="AeE­_97MBO (2) 2 7" xfId="12359"/>
    <cellStyle name="ÅëÈ­_97MBO (2) 2 7" xfId="12726"/>
    <cellStyle name="AeE­_97MBO (2) 2 8" xfId="12758"/>
    <cellStyle name="ÅëÈ­_97MBO (2) 2 8" xfId="13087"/>
    <cellStyle name="AeE­_97MBO (2) 2 9" xfId="13116"/>
    <cellStyle name="ÅëÈ­_97MBO (2) 2 9" xfId="13394"/>
    <cellStyle name="AeE­_97MBO (2) 20" xfId="6897"/>
    <cellStyle name="ÅëÈ­_97MBO (2) 20" xfId="2771"/>
    <cellStyle name="AeE­_97MBO (2) 21" xfId="8328"/>
    <cellStyle name="ÅëÈ­_97MBO (2) 21" xfId="8327"/>
    <cellStyle name="AeE­_97MBO (2) 22" xfId="8309"/>
    <cellStyle name="ÅëÈ­_97MBO (2) 22" xfId="8308"/>
    <cellStyle name="AeE­_97MBO (2) 23" xfId="8389"/>
    <cellStyle name="ÅëÈ­_97MBO (2) 23" xfId="8388"/>
    <cellStyle name="AeE­_97MBO (2) 24" xfId="8453"/>
    <cellStyle name="ÅëÈ­_97MBO (2) 24" xfId="8452"/>
    <cellStyle name="AeE­_97MBO (2) 25" xfId="8515"/>
    <cellStyle name="ÅëÈ­_97MBO (2) 25" xfId="8514"/>
    <cellStyle name="AeE­_97MBO (2) 26" xfId="8579"/>
    <cellStyle name="ÅëÈ­_97MBO (2) 26" xfId="8578"/>
    <cellStyle name="AeE­_97MBO (2) 27" xfId="8641"/>
    <cellStyle name="ÅëÈ­_97MBO (2) 27" xfId="8640"/>
    <cellStyle name="AeE­_97MBO (2) 28" xfId="8705"/>
    <cellStyle name="ÅëÈ­_97MBO (2) 28" xfId="8704"/>
    <cellStyle name="AeE­_97MBO (2) 29" xfId="8767"/>
    <cellStyle name="ÅëÈ­_97MBO (2) 29" xfId="8766"/>
    <cellStyle name="AeE­_97MBO (2) 3" xfId="2932"/>
    <cellStyle name="ÅëÈ­_97MBO (2) 3" xfId="3513"/>
    <cellStyle name="AeE­_97MBO (2) 3 2" xfId="3514"/>
    <cellStyle name="ÅëÈ­_97MBO (2) 3 2" xfId="6871"/>
    <cellStyle name="AeE­_97MBO (2) 30" xfId="8829"/>
    <cellStyle name="ÅëÈ­_97MBO (2) 30" xfId="8828"/>
    <cellStyle name="AeE­_97MBO (2) 31" xfId="8891"/>
    <cellStyle name="ÅëÈ­_97MBO (2) 31" xfId="8890"/>
    <cellStyle name="AeE­_97MBO (2) 32" xfId="8952"/>
    <cellStyle name="ÅëÈ­_97MBO (2) 32" xfId="8951"/>
    <cellStyle name="AeE­_97MBO (2) 33" xfId="9012"/>
    <cellStyle name="ÅëÈ­_97MBO (2) 33" xfId="9011"/>
    <cellStyle name="AeE­_97MBO (2) 34" xfId="9072"/>
    <cellStyle name="ÅëÈ­_97MBO (2) 34" xfId="9071"/>
    <cellStyle name="AeE­_97MBO (2) 35" xfId="9129"/>
    <cellStyle name="ÅëÈ­_97MBO (2) 35" xfId="9128"/>
    <cellStyle name="AeE­_97MBO (2) 36" xfId="9185"/>
    <cellStyle name="ÅëÈ­_97MBO (2) 36" xfId="9184"/>
    <cellStyle name="AeE­_97MBO (2) 37" xfId="9239"/>
    <cellStyle name="ÅëÈ­_97MBO (2) 37" xfId="9238"/>
    <cellStyle name="AeE­_97MBO (2) 38" xfId="9289"/>
    <cellStyle name="ÅëÈ­_97MBO (2) 38" xfId="9288"/>
    <cellStyle name="AeE­_97MBO (2) 39" xfId="9337"/>
    <cellStyle name="ÅëÈ­_97MBO (2) 39" xfId="9336"/>
    <cellStyle name="AeE­_97MBO (2) 4" xfId="2573"/>
    <cellStyle name="ÅëÈ­_97MBO (2) 4" xfId="3515"/>
    <cellStyle name="AeE­_97MBO (2) 4 2" xfId="3516"/>
    <cellStyle name="ÅëÈ­_97MBO (2) 4 2" xfId="2570"/>
    <cellStyle name="AeE­_97MBO (2) 40" xfId="9383"/>
    <cellStyle name="ÅëÈ­_97MBO (2) 40" xfId="9382"/>
    <cellStyle name="AeE­_97MBO (2) 41" xfId="9423"/>
    <cellStyle name="ÅëÈ­_97MBO (2) 41" xfId="9422"/>
    <cellStyle name="AeE­_97MBO (2) 42" xfId="9457"/>
    <cellStyle name="ÅëÈ­_97MBO (2) 42" xfId="9456"/>
    <cellStyle name="AeE­_97MBO (2) 43" xfId="9487"/>
    <cellStyle name="ÅëÈ­_97MBO (2) 43" xfId="9486"/>
    <cellStyle name="AeE­_97MBO (2) 44" xfId="9509"/>
    <cellStyle name="ÅëÈ­_97MBO (2) 44" xfId="9508"/>
    <cellStyle name="AeE­_97MBO (2) 5" xfId="2612"/>
    <cellStyle name="ÅëÈ­_97MBO (2) 5" xfId="3517"/>
    <cellStyle name="AeE­_97MBO (2) 5 2" xfId="3518"/>
    <cellStyle name="ÅëÈ­_97MBO (2) 5 2" xfId="7393"/>
    <cellStyle name="AeE­_97MBO (2) 6" xfId="7811"/>
    <cellStyle name="ÅëÈ­_97MBO (2) 6" xfId="3519"/>
    <cellStyle name="AeE­_97MBO (2) 7" xfId="3520"/>
    <cellStyle name="ÅëÈ­_97MBO (2) 7" xfId="3521"/>
    <cellStyle name="AeE­_97MBO (2) 7 10" xfId="13544"/>
    <cellStyle name="ÅëÈ­_97MBO (2) 7 10" xfId="13771"/>
    <cellStyle name="AeE­_97MBO (2) 7 2" xfId="6907"/>
    <cellStyle name="ÅëÈ­_97MBO (2) 7 2" xfId="7810"/>
    <cellStyle name="AeE­_97MBO (2) 7 3" xfId="10339"/>
    <cellStyle name="ÅëÈ­_97MBO (2) 7 3" xfId="10581"/>
    <cellStyle name="AeE­_97MBO (2) 7 4" xfId="11436"/>
    <cellStyle name="ÅëÈ­_97MBO (2) 7 4" xfId="11411"/>
    <cellStyle name="AeE­_97MBO (2) 7 5" xfId="7217"/>
    <cellStyle name="ÅëÈ­_97MBO (2) 7 5" xfId="10998"/>
    <cellStyle name="AeE­_97MBO (2) 7 6" xfId="6278"/>
    <cellStyle name="ÅëÈ­_97MBO (2) 7 6" xfId="10923"/>
    <cellStyle name="AeE­_97MBO (2) 7 7" xfId="9961"/>
    <cellStyle name="ÅëÈ­_97MBO (2) 7 7" xfId="2839"/>
    <cellStyle name="AeE­_97MBO (2) 7 8" xfId="9709"/>
    <cellStyle name="ÅëÈ­_97MBO (2) 7 8" xfId="6160"/>
    <cellStyle name="AeE­_97MBO (2) 7 9" xfId="10525"/>
    <cellStyle name="ÅëÈ­_97MBO (2) 7 9" xfId="7344"/>
    <cellStyle name="AeE­_97MBO (2) 8" xfId="3522"/>
    <cellStyle name="ÅëÈ­_97MBO (2) 8" xfId="3523"/>
    <cellStyle name="AeE­_97MBO (2) 8 10" xfId="13736"/>
    <cellStyle name="ÅëÈ­_97MBO (2) 8 10" xfId="13449"/>
    <cellStyle name="AeE­_97MBO (2) 8 2" xfId="7883"/>
    <cellStyle name="ÅëÈ­_97MBO (2) 8 2" xfId="2295"/>
    <cellStyle name="AeE­_97MBO (2) 8 3" xfId="10647"/>
    <cellStyle name="ÅëÈ­_97MBO (2) 8 3" xfId="10340"/>
    <cellStyle name="AeE­_97MBO (2) 8 4" xfId="11295"/>
    <cellStyle name="ÅëÈ­_97MBO (2) 8 4" xfId="11391"/>
    <cellStyle name="AeE­_97MBO (2) 8 5" xfId="12172"/>
    <cellStyle name="ÅëÈ­_97MBO (2) 8 5" xfId="10128"/>
    <cellStyle name="AeE­_97MBO (2) 8 6" xfId="12629"/>
    <cellStyle name="ÅëÈ­_97MBO (2) 8 6" xfId="11030"/>
    <cellStyle name="AeE­_97MBO (2) 8 7" xfId="12998"/>
    <cellStyle name="ÅëÈ­_97MBO (2) 8 7" xfId="11394"/>
    <cellStyle name="AeE­_97MBO (2) 8 8" xfId="13325"/>
    <cellStyle name="ÅëÈ­_97MBO (2) 8 8" xfId="10480"/>
    <cellStyle name="AeE­_97MBO (2) 8 9" xfId="13584"/>
    <cellStyle name="ÅëÈ­_97MBO (2) 8 9" xfId="10100"/>
    <cellStyle name="AeE­_97MBO (2) 9" xfId="3524"/>
    <cellStyle name="ÅëÈ­_97MBO (2) 9" xfId="3525"/>
    <cellStyle name="AeE­_97MBO (2) 9 10" xfId="13675"/>
    <cellStyle name="ÅëÈ­_97MBO (2) 9 10" xfId="13735"/>
    <cellStyle name="AeE­_97MBO (2) 9 2" xfId="2201"/>
    <cellStyle name="ÅëÈ­_97MBO (2) 9 2" xfId="7882"/>
    <cellStyle name="AeE­_97MBO (2) 9 3" xfId="10285"/>
    <cellStyle name="ÅëÈ­_97MBO (2) 9 3" xfId="10646"/>
    <cellStyle name="AeE­_97MBO (2) 9 4" xfId="11149"/>
    <cellStyle name="ÅëÈ­_97MBO (2) 9 4" xfId="11332"/>
    <cellStyle name="AeE­_97MBO (2) 9 5" xfId="12068"/>
    <cellStyle name="ÅëÈ­_97MBO (2) 9 5" xfId="12171"/>
    <cellStyle name="AeE­_97MBO (2) 9 6" xfId="12549"/>
    <cellStyle name="ÅëÈ­_97MBO (2) 9 6" xfId="12628"/>
    <cellStyle name="AeE­_97MBO (2) 9 7" xfId="12923"/>
    <cellStyle name="ÅëÈ­_97MBO (2) 9 7" xfId="12997"/>
    <cellStyle name="AeE­_97MBO (2) 9 8" xfId="13263"/>
    <cellStyle name="ÅëÈ­_97MBO (2) 9 8" xfId="13324"/>
    <cellStyle name="AeE­_97MBO (2) 9 9" xfId="13531"/>
    <cellStyle name="ÅëÈ­_97MBO (2) 9 9" xfId="13583"/>
    <cellStyle name="AeE­_97MBO (2)_보고서1(1)" xfId="7254"/>
    <cellStyle name="ÅëÈ­_97MBO (2)_보고서1(1)" xfId="2830"/>
    <cellStyle name="AeE­_97MBO 10" xfId="3526"/>
    <cellStyle name="ÅëÈ­_97MBO 10" xfId="3527"/>
    <cellStyle name="AeE­_97MBO 10 10" xfId="13704"/>
    <cellStyle name="ÅëÈ­_97MBO 10 10" xfId="13674"/>
    <cellStyle name="AeE­_97MBO 10 2" xfId="6977"/>
    <cellStyle name="ÅëÈ­_97MBO 10 2" xfId="6654"/>
    <cellStyle name="AeE­_97MBO 10 3" xfId="10282"/>
    <cellStyle name="ÅëÈ­_97MBO 10 3" xfId="10284"/>
    <cellStyle name="AeE­_97MBO 10 4" xfId="11220"/>
    <cellStyle name="ÅëÈ­_97MBO 10 4" xfId="11187"/>
    <cellStyle name="AeE­_97MBO 10 5" xfId="12130"/>
    <cellStyle name="ÅëÈ­_97MBO 10 5" xfId="12067"/>
    <cellStyle name="AeE­_97MBO 10 6" xfId="9701"/>
    <cellStyle name="ÅëÈ­_97MBO 10 6" xfId="12548"/>
    <cellStyle name="AeE­_97MBO 10 7" xfId="6605"/>
    <cellStyle name="ÅëÈ­_97MBO 10 7" xfId="12922"/>
    <cellStyle name="AeE­_97MBO 10 8" xfId="6537"/>
    <cellStyle name="ÅëÈ­_97MBO 10 8" xfId="13262"/>
    <cellStyle name="AeE­_97MBO 10 9" xfId="12292"/>
    <cellStyle name="ÅëÈ­_97MBO 10 9" xfId="13530"/>
    <cellStyle name="AeE­_97MBO 11" xfId="3528"/>
    <cellStyle name="ÅëÈ­_97MBO 11" xfId="3529"/>
    <cellStyle name="AeE­_97MBO 11 10" xfId="13487"/>
    <cellStyle name="ÅëÈ­_97MBO 11 10" xfId="13486"/>
    <cellStyle name="AeE­_97MBO 11 2" xfId="7945"/>
    <cellStyle name="ÅëÈ­_97MBO 11 2" xfId="7944"/>
    <cellStyle name="AeE­_97MBO 11 3" xfId="10705"/>
    <cellStyle name="ÅëÈ­_97MBO 11 3" xfId="10704"/>
    <cellStyle name="AeE­_97MBO 11 4" xfId="11541"/>
    <cellStyle name="ÅëÈ­_97MBO 11 4" xfId="11580"/>
    <cellStyle name="AeE­_97MBO 11 5" xfId="10195"/>
    <cellStyle name="ÅëÈ­_97MBO 11 5" xfId="2285"/>
    <cellStyle name="AeE­_97MBO 11 6" xfId="2425"/>
    <cellStyle name="ÅëÈ­_97MBO 11 6" xfId="10861"/>
    <cellStyle name="AeE­_97MBO 11 7" xfId="11362"/>
    <cellStyle name="ÅëÈ­_97MBO 11 7" xfId="10275"/>
    <cellStyle name="AeE­_97MBO 11 8" xfId="9811"/>
    <cellStyle name="ÅëÈ­_97MBO 11 8" xfId="11656"/>
    <cellStyle name="AeE­_97MBO 11 9" xfId="6391"/>
    <cellStyle name="ÅëÈ­_97MBO 11 9" xfId="10001"/>
    <cellStyle name="AeE­_97MBO 12" xfId="3530"/>
    <cellStyle name="ÅëÈ­_97MBO 12" xfId="3531"/>
    <cellStyle name="AeE­_97MBO 12 10" xfId="13753"/>
    <cellStyle name="ÅëÈ­_97MBO 12 10" xfId="13754"/>
    <cellStyle name="AeE­_97MBO 12 2" xfId="2712"/>
    <cellStyle name="ÅëÈ­_97MBO 12 2" xfId="2795"/>
    <cellStyle name="AeE­_97MBO 12 3" xfId="9621"/>
    <cellStyle name="ÅëÈ­_97MBO 12 3" xfId="9620"/>
    <cellStyle name="AeE­_97MBO 12 4" xfId="11345"/>
    <cellStyle name="ÅëÈ­_97MBO 12 4" xfId="11381"/>
    <cellStyle name="AeE­_97MBO 12 5" xfId="11705"/>
    <cellStyle name="ÅëÈ­_97MBO 12 5" xfId="11570"/>
    <cellStyle name="AeE­_97MBO 12 6" xfId="10076"/>
    <cellStyle name="ÅëÈ­_97MBO 12 6" xfId="10817"/>
    <cellStyle name="AeE­_97MBO 12 7" xfId="2493"/>
    <cellStyle name="ÅëÈ­_97MBO 12 7" xfId="9642"/>
    <cellStyle name="AeE­_97MBO 12 8" xfId="11583"/>
    <cellStyle name="ÅëÈ­_97MBO 12 8" xfId="9951"/>
    <cellStyle name="AeE­_97MBO 12 9" xfId="10024"/>
    <cellStyle name="ÅëÈ­_97MBO 12 9" xfId="12063"/>
    <cellStyle name="AeE­_97MBO 13" xfId="3532"/>
    <cellStyle name="ÅëÈ­_97MBO 13" xfId="3533"/>
    <cellStyle name="AeE­_97MBO 13 10" xfId="11647"/>
    <cellStyle name="ÅëÈ­_97MBO 13 10" xfId="13223"/>
    <cellStyle name="AeE­_97MBO 13 2" xfId="8008"/>
    <cellStyle name="ÅëÈ­_97MBO 13 2" xfId="8007"/>
    <cellStyle name="AeE­_97MBO 13 3" xfId="10755"/>
    <cellStyle name="ÅëÈ­_97MBO 13 3" xfId="10754"/>
    <cellStyle name="AeE­_97MBO 13 4" xfId="9803"/>
    <cellStyle name="ÅëÈ­_97MBO 13 4" xfId="11715"/>
    <cellStyle name="AeE­_97MBO 13 5" xfId="11777"/>
    <cellStyle name="ÅëÈ­_97MBO 13 5" xfId="11273"/>
    <cellStyle name="AeE­_97MBO 13 6" xfId="9700"/>
    <cellStyle name="ÅëÈ­_97MBO 13 6" xfId="11938"/>
    <cellStyle name="AeE­_97MBO 13 7" xfId="3078"/>
    <cellStyle name="ÅëÈ­_97MBO 13 7" xfId="12430"/>
    <cellStyle name="AeE­_97MBO 13 8" xfId="9875"/>
    <cellStyle name="ÅëÈ­_97MBO 13 8" xfId="12825"/>
    <cellStyle name="AeE­_97MBO 13 9" xfId="10102"/>
    <cellStyle name="ÅëÈ­_97MBO 13 9" xfId="13171"/>
    <cellStyle name="AeE­_97MBO 14" xfId="3534"/>
    <cellStyle name="ÅëÈ­_97MBO 14" xfId="3535"/>
    <cellStyle name="AeE­_97MBO 14 10" xfId="2679"/>
    <cellStyle name="ÅëÈ­_97MBO 14 10" xfId="13300"/>
    <cellStyle name="AeE­_97MBO 14 2" xfId="6788"/>
    <cellStyle name="ÅëÈ­_97MBO 14 2" xfId="6962"/>
    <cellStyle name="AeE­_97MBO 14 3" xfId="9848"/>
    <cellStyle name="ÅëÈ­_97MBO 14 3" xfId="9828"/>
    <cellStyle name="AeE­_97MBO 14 4" xfId="11118"/>
    <cellStyle name="ÅëÈ­_97MBO 14 4" xfId="10502"/>
    <cellStyle name="AeE­_97MBO 14 5" xfId="12010"/>
    <cellStyle name="ÅëÈ­_97MBO 14 5" xfId="10287"/>
    <cellStyle name="AeE­_97MBO 14 6" xfId="12495"/>
    <cellStyle name="ÅëÈ­_97MBO 14 6" xfId="11876"/>
    <cellStyle name="AeE­_97MBO 14 7" xfId="12877"/>
    <cellStyle name="ÅëÈ­_97MBO 14 7" xfId="12337"/>
    <cellStyle name="AeE­_97MBO 14 8" xfId="13222"/>
    <cellStyle name="ÅëÈ­_97MBO 14 8" xfId="12737"/>
    <cellStyle name="AeE­_97MBO 14 9" xfId="13499"/>
    <cellStyle name="ÅëÈ­_97MBO 14 9" xfId="13096"/>
    <cellStyle name="AeE­_97MBO 15" xfId="8070"/>
    <cellStyle name="ÅëÈ­_97MBO 15" xfId="8069"/>
    <cellStyle name="AeE­_97MBO 16" xfId="2146"/>
    <cellStyle name="ÅëÈ­_97MBO 16" xfId="2749"/>
    <cellStyle name="AeE­_97MBO 17" xfId="8132"/>
    <cellStyle name="ÅëÈ­_97MBO 17" xfId="8131"/>
    <cellStyle name="AeE­_97MBO 18" xfId="2316"/>
    <cellStyle name="ÅëÈ­_97MBO 18" xfId="6599"/>
    <cellStyle name="AeE­_97MBO 19" xfId="8197"/>
    <cellStyle name="ÅëÈ­_97MBO 19" xfId="8196"/>
    <cellStyle name="AeE­_97MBO 2" xfId="3536"/>
    <cellStyle name="ÅëÈ­_97MBO 2" xfId="3537"/>
    <cellStyle name="AeE­_97MBO 2 10" xfId="12804"/>
    <cellStyle name="ÅëÈ­_97MBO 2 10" xfId="10873"/>
    <cellStyle name="AeE­_97MBO 2 11" xfId="13005"/>
    <cellStyle name="ÅëÈ­_97MBO 2 2" xfId="7019"/>
    <cellStyle name="AeE­_97MBO 2 3" xfId="5946"/>
    <cellStyle name="ÅëÈ­_97MBO 2 3" xfId="9820"/>
    <cellStyle name="AeE­_97MBO 2 4" xfId="9819"/>
    <cellStyle name="ÅëÈ­_97MBO 2 4" xfId="9939"/>
    <cellStyle name="AeE­_97MBO 2 5" xfId="10821"/>
    <cellStyle name="ÅëÈ­_97MBO 2 5" xfId="2892"/>
    <cellStyle name="AeE­_97MBO 2 6" xfId="11538"/>
    <cellStyle name="ÅëÈ­_97MBO 2 6" xfId="11055"/>
    <cellStyle name="AeE­_97MBO 2 7" xfId="11056"/>
    <cellStyle name="ÅëÈ­_97MBO 2 7" xfId="11873"/>
    <cellStyle name="AeE­_97MBO 2 8" xfId="11917"/>
    <cellStyle name="ÅëÈ­_97MBO 2 8" xfId="12371"/>
    <cellStyle name="AeE­_97MBO 2 9" xfId="12411"/>
    <cellStyle name="ÅëÈ­_97MBO 2 9" xfId="12769"/>
    <cellStyle name="AeE­_97MBO 20" xfId="6259"/>
    <cellStyle name="ÅëÈ­_97MBO 20" xfId="2173"/>
    <cellStyle name="AeE­_97MBO 21" xfId="8330"/>
    <cellStyle name="ÅëÈ­_97MBO 21" xfId="8329"/>
    <cellStyle name="AeE­_97MBO 22" xfId="8311"/>
    <cellStyle name="ÅëÈ­_97MBO 22" xfId="8310"/>
    <cellStyle name="AeE­_97MBO 23" xfId="8391"/>
    <cellStyle name="ÅëÈ­_97MBO 23" xfId="8390"/>
    <cellStyle name="AeE­_97MBO 24" xfId="8455"/>
    <cellStyle name="ÅëÈ­_97MBO 24" xfId="8454"/>
    <cellStyle name="AeE­_97MBO 25" xfId="8517"/>
    <cellStyle name="ÅëÈ­_97MBO 25" xfId="8516"/>
    <cellStyle name="AeE­_97MBO 26" xfId="8581"/>
    <cellStyle name="ÅëÈ­_97MBO 26" xfId="8580"/>
    <cellStyle name="AeE­_97MBO 27" xfId="8643"/>
    <cellStyle name="ÅëÈ­_97MBO 27" xfId="8642"/>
    <cellStyle name="AeE­_97MBO 28" xfId="8707"/>
    <cellStyle name="ÅëÈ­_97MBO 28" xfId="8706"/>
    <cellStyle name="AeE­_97MBO 29" xfId="8769"/>
    <cellStyle name="ÅëÈ­_97MBO 29" xfId="8768"/>
    <cellStyle name="AeE­_97MBO 3" xfId="5936"/>
    <cellStyle name="ÅëÈ­_97MBO 3" xfId="3538"/>
    <cellStyle name="AeE­_97MBO 3 2" xfId="3539"/>
    <cellStyle name="ÅëÈ­_97MBO 3 2" xfId="6743"/>
    <cellStyle name="AeE­_97MBO 30" xfId="8831"/>
    <cellStyle name="ÅëÈ­_97MBO 30" xfId="8830"/>
    <cellStyle name="AeE­_97MBO 31" xfId="8893"/>
    <cellStyle name="ÅëÈ­_97MBO 31" xfId="8892"/>
    <cellStyle name="AeE­_97MBO 32" xfId="8954"/>
    <cellStyle name="ÅëÈ­_97MBO 32" xfId="8953"/>
    <cellStyle name="AeE­_97MBO 33" xfId="9014"/>
    <cellStyle name="ÅëÈ­_97MBO 33" xfId="9013"/>
    <cellStyle name="AeE­_97MBO 34" xfId="9074"/>
    <cellStyle name="ÅëÈ­_97MBO 34" xfId="9073"/>
    <cellStyle name="AeE­_97MBO 35" xfId="9131"/>
    <cellStyle name="ÅëÈ­_97MBO 35" xfId="9130"/>
    <cellStyle name="AeE­_97MBO 36" xfId="9187"/>
    <cellStyle name="ÅëÈ­_97MBO 36" xfId="9186"/>
    <cellStyle name="AeE­_97MBO 37" xfId="9241"/>
    <cellStyle name="ÅëÈ­_97MBO 37" xfId="9240"/>
    <cellStyle name="AeE­_97MBO 38" xfId="9291"/>
    <cellStyle name="ÅëÈ­_97MBO 38" xfId="9290"/>
    <cellStyle name="AeE­_97MBO 39" xfId="9339"/>
    <cellStyle name="ÅëÈ­_97MBO 39" xfId="9338"/>
    <cellStyle name="AeE­_97MBO 4" xfId="5935"/>
    <cellStyle name="ÅëÈ­_97MBO 4" xfId="3540"/>
    <cellStyle name="AeE­_97MBO 4 2" xfId="3541"/>
    <cellStyle name="ÅëÈ­_97MBO 4 2" xfId="6249"/>
    <cellStyle name="AeE­_97MBO 40" xfId="9385"/>
    <cellStyle name="ÅëÈ­_97MBO 40" xfId="9384"/>
    <cellStyle name="AeE­_97MBO 41" xfId="9425"/>
    <cellStyle name="ÅëÈ­_97MBO 41" xfId="9424"/>
    <cellStyle name="AeE­_97MBO 42" xfId="9459"/>
    <cellStyle name="ÅëÈ­_97MBO 42" xfId="9458"/>
    <cellStyle name="AeE­_97MBO 43" xfId="9489"/>
    <cellStyle name="ÅëÈ­_97MBO 43" xfId="9488"/>
    <cellStyle name="AeE­_97MBO 44" xfId="9511"/>
    <cellStyle name="ÅëÈ­_97MBO 44" xfId="9510"/>
    <cellStyle name="AeE­_97MBO 5" xfId="6063"/>
    <cellStyle name="ÅëÈ­_97MBO 5" xfId="3542"/>
    <cellStyle name="AeE­_97MBO 5 2" xfId="3543"/>
    <cellStyle name="ÅëÈ­_97MBO 5 2" xfId="2298"/>
    <cellStyle name="AeE­_97MBO 6" xfId="6737"/>
    <cellStyle name="ÅëÈ­_97MBO 6" xfId="3544"/>
    <cellStyle name="AeE­_97MBO 7" xfId="3545"/>
    <cellStyle name="ÅëÈ­_97MBO 7" xfId="3546"/>
    <cellStyle name="AeE­_97MBO 7 10" xfId="13748"/>
    <cellStyle name="ÅëÈ­_97MBO 7 10" xfId="13762"/>
    <cellStyle name="AeE­_97MBO 7 2" xfId="7813"/>
    <cellStyle name="ÅëÈ­_97MBO 7 2" xfId="7812"/>
    <cellStyle name="AeE­_97MBO 7 3" xfId="10584"/>
    <cellStyle name="ÅëÈ­_97MBO 7 3" xfId="10583"/>
    <cellStyle name="AeE­_97MBO 7 4" xfId="11368"/>
    <cellStyle name="ÅëÈ­_97MBO 7 4" xfId="11367"/>
    <cellStyle name="AeE­_97MBO 7 5" xfId="12192"/>
    <cellStyle name="ÅëÈ­_97MBO 7 5" xfId="12210"/>
    <cellStyle name="AeE­_97MBO 7 6" xfId="10933"/>
    <cellStyle name="ÅëÈ­_97MBO 7 6" xfId="9684"/>
    <cellStyle name="AeE­_97MBO 7 7" xfId="11543"/>
    <cellStyle name="ÅëÈ­_97MBO 7 7" xfId="11544"/>
    <cellStyle name="AeE­_97MBO 7 8" xfId="10149"/>
    <cellStyle name="ÅëÈ­_97MBO 7 8" xfId="7429"/>
    <cellStyle name="AeE­_97MBO 7 9" xfId="10077"/>
    <cellStyle name="ÅëÈ­_97MBO 7 9" xfId="10028"/>
    <cellStyle name="AeE­_97MBO 8" xfId="3547"/>
    <cellStyle name="ÅëÈ­_97MBO 8" xfId="3548"/>
    <cellStyle name="AeE­_97MBO 8 10" xfId="13375"/>
    <cellStyle name="ÅëÈ­_97MBO 8 10" xfId="13448"/>
    <cellStyle name="AeE­_97MBO 8 2" xfId="6400"/>
    <cellStyle name="ÅëÈ­_97MBO 8 2" xfId="2365"/>
    <cellStyle name="AeE­_97MBO 8 3" xfId="10337"/>
    <cellStyle name="ÅëÈ­_97MBO 8 3" xfId="10338"/>
    <cellStyle name="AeE­_97MBO 8 4" xfId="11478"/>
    <cellStyle name="ÅëÈ­_97MBO 8 4" xfId="11435"/>
    <cellStyle name="AeE­_97MBO 8 5" xfId="6242"/>
    <cellStyle name="ÅëÈ­_97MBO 8 5" xfId="6880"/>
    <cellStyle name="AeE­_97MBO 8 6" xfId="2881"/>
    <cellStyle name="ÅëÈ­_97MBO 8 6" xfId="6948"/>
    <cellStyle name="AeE­_97MBO 8 7" xfId="6051"/>
    <cellStyle name="ÅëÈ­_97MBO 8 7" xfId="10224"/>
    <cellStyle name="AeE­_97MBO 8 8" xfId="6095"/>
    <cellStyle name="ÅëÈ­_97MBO 8 8" xfId="11384"/>
    <cellStyle name="AeE­_97MBO 8 9" xfId="10852"/>
    <cellStyle name="ÅëÈ­_97MBO 8 9" xfId="2234"/>
    <cellStyle name="AeE­_97MBO 9" xfId="3549"/>
    <cellStyle name="ÅëÈ­_97MBO 9" xfId="3550"/>
    <cellStyle name="AeE­_97MBO 9 10" xfId="13726"/>
    <cellStyle name="ÅëÈ­_97MBO 9 10" xfId="13355"/>
    <cellStyle name="AeE­_97MBO 9 2" xfId="7885"/>
    <cellStyle name="ÅëÈ­_97MBO 9 2" xfId="7884"/>
    <cellStyle name="AeE­_97MBO 9 3" xfId="10649"/>
    <cellStyle name="ÅëÈ­_97MBO 9 3" xfId="10648"/>
    <cellStyle name="AeE­_97MBO 9 4" xfId="9817"/>
    <cellStyle name="ÅëÈ­_97MBO 9 4" xfId="11296"/>
    <cellStyle name="AeE­_97MBO 9 5" xfId="12154"/>
    <cellStyle name="ÅëÈ­_97MBO 9 5" xfId="12153"/>
    <cellStyle name="AeE­_97MBO 9 6" xfId="12618"/>
    <cellStyle name="ÅëÈ­_97MBO 9 6" xfId="12617"/>
    <cellStyle name="AeE­_97MBO 9 7" xfId="12985"/>
    <cellStyle name="ÅëÈ­_97MBO 9 7" xfId="12984"/>
    <cellStyle name="AeE­_97MBO 9 8" xfId="13316"/>
    <cellStyle name="ÅëÈ­_97MBO 9 8" xfId="13315"/>
    <cellStyle name="AeE­_97MBO 9 9" xfId="13575"/>
    <cellStyle name="ÅëÈ­_97MBO 9 9" xfId="13574"/>
    <cellStyle name="AeE­_97MBO_기본DATA" xfId="2761"/>
    <cellStyle name="ÅëÈ­_97MBO_기본DATA" xfId="2796"/>
    <cellStyle name="AeE­_97MBO_보고서1(1)" xfId="2596"/>
    <cellStyle name="ÅëÈ­_97MBO_보고서1(1)" xfId="3065"/>
    <cellStyle name="AeE­_A|Aa¿e" xfId="3551"/>
    <cellStyle name="ÅëÈ­_Á¦Ãâ¿ë" xfId="704"/>
    <cellStyle name="AeE­_Ao±C Project" xfId="705"/>
    <cellStyle name="ÅëÈ­_Áõ±Ç Project" xfId="706"/>
    <cellStyle name="AeE­_Ao±C Project 10" xfId="707"/>
    <cellStyle name="ÅëÈ­_Áõ±Ç Project 10" xfId="3552"/>
    <cellStyle name="AeE­_Ao±C Project 10 10" xfId="12607"/>
    <cellStyle name="ÅëÈ­_Áõ±Ç Project 10 10" xfId="12257"/>
    <cellStyle name="AeE­_Ao±C Project 10 2" xfId="6593"/>
    <cellStyle name="ÅëÈ­_Áõ±Ç Project 10 2" xfId="7440"/>
    <cellStyle name="AeE­_Ao±C Project 10 3" xfId="9830"/>
    <cellStyle name="ÅëÈ­_Áõ±Ç Project 10 3" xfId="10310"/>
    <cellStyle name="AeE­_Ao±C Project 10 4" xfId="11611"/>
    <cellStyle name="ÅëÈ­_Áõ±Ç Project 10 4" xfId="9579"/>
    <cellStyle name="AeE­_Ao±C Project 10 5" xfId="10137"/>
    <cellStyle name="ÅëÈ­_Áõ±Ç Project 10 5" xfId="11562"/>
    <cellStyle name="AeE­_Ao±C Project 10 6" xfId="11809"/>
    <cellStyle name="ÅëÈ­_Áõ±Ç Project 10 6" xfId="11185"/>
    <cellStyle name="AeE­_Ao±C Project 10 7" xfId="12308"/>
    <cellStyle name="ÅëÈ­_Áõ±Ç Project 10 7" xfId="9670"/>
    <cellStyle name="AeE­_Ao±C Project 10 8" xfId="12709"/>
    <cellStyle name="ÅëÈ­_Áõ±Ç Project 10 8" xfId="11700"/>
    <cellStyle name="AeE­_Ao±C Project 10 9" xfId="13072"/>
    <cellStyle name="ÅëÈ­_Áõ±Ç Project 10 9" xfId="11666"/>
    <cellStyle name="AeE­_Ao±C Project 11" xfId="3553"/>
    <cellStyle name="ÅëÈ­_Áõ±Ç Project 11" xfId="3554"/>
    <cellStyle name="AeE­_Ao±C Project 11 10" xfId="13601"/>
    <cellStyle name="ÅëÈ­_Áõ±Ç Project 11 10" xfId="13600"/>
    <cellStyle name="AeE­_Ao±C Project 11 2" xfId="7919"/>
    <cellStyle name="ÅëÈ­_Áõ±Ç Project 11 2" xfId="7918"/>
    <cellStyle name="AeE­_Ao±C Project 11 3" xfId="10681"/>
    <cellStyle name="ÅëÈ­_Áõ±Ç Project 11 3" xfId="10680"/>
    <cellStyle name="AeE­_Ao±C Project 11 4" xfId="7082"/>
    <cellStyle name="ÅëÈ­_Áõ±Ç Project 11 4" xfId="2423"/>
    <cellStyle name="AeE­_Ao±C Project 11 5" xfId="2451"/>
    <cellStyle name="ÅëÈ­_Áõ±Ç Project 11 5" xfId="6637"/>
    <cellStyle name="AeE­_Ao±C Project 11 6" xfId="10026"/>
    <cellStyle name="ÅëÈ­_Áõ±Ç Project 11 6" xfId="10283"/>
    <cellStyle name="AeE­_Ao±C Project 11 7" xfId="11851"/>
    <cellStyle name="ÅëÈ­_Áõ±Ç Project 11 7" xfId="11850"/>
    <cellStyle name="AeE­_Ao±C Project 11 8" xfId="12349"/>
    <cellStyle name="ÅëÈ­_Áõ±Ç Project 11 8" xfId="12348"/>
    <cellStyle name="AeE­_Ao±C Project 11 9" xfId="12749"/>
    <cellStyle name="ÅëÈ­_Áõ±Ç Project 11 9" xfId="12748"/>
    <cellStyle name="AeE­_Ao±C Project 12" xfId="3555"/>
    <cellStyle name="ÅëÈ­_Áõ±Ç Project 12" xfId="3556"/>
    <cellStyle name="AeE­_Ao±C Project 12 10" xfId="12979"/>
    <cellStyle name="ÅëÈ­_Áõ±Ç Project 12 10" xfId="12796"/>
    <cellStyle name="AeE­_Ao±C Project 12 2" xfId="5956"/>
    <cellStyle name="ÅëÈ­_Áõ±Ç Project 12 2" xfId="6719"/>
    <cellStyle name="AeE­_Ao±C Project 12 3" xfId="6048"/>
    <cellStyle name="ÅëÈ­_Áõ±Ç Project 12 3" xfId="6193"/>
    <cellStyle name="AeE­_Ao±C Project 12 4" xfId="9960"/>
    <cellStyle name="ÅëÈ­_Áõ±Ç Project 12 4" xfId="6222"/>
    <cellStyle name="AeE­_Ao±C Project 12 5" xfId="11179"/>
    <cellStyle name="ÅëÈ­_Áõ±Ç Project 12 5" xfId="6793"/>
    <cellStyle name="AeE­_Ao±C Project 12 6" xfId="10082"/>
    <cellStyle name="ÅëÈ­_Áõ±Ç Project 12 6" xfId="11991"/>
    <cellStyle name="AeE­_Ao±C Project 12 7" xfId="6029"/>
    <cellStyle name="ÅëÈ­_Áõ±Ç Project 12 7" xfId="11854"/>
    <cellStyle name="AeE­_Ao±C Project 12 8" xfId="10178"/>
    <cellStyle name="ÅëÈ­_Áõ±Ç Project 12 8" xfId="12352"/>
    <cellStyle name="AeE­_Ao±C Project 12 9" xfId="9665"/>
    <cellStyle name="ÅëÈ­_Áõ±Ç Project 12 9" xfId="12753"/>
    <cellStyle name="AeE­_Ao±C Project 13" xfId="3557"/>
    <cellStyle name="ÅëÈ­_Áõ±Ç Project 13" xfId="3558"/>
    <cellStyle name="AeE­_Ao±C Project 13 10" xfId="10737"/>
    <cellStyle name="ÅëÈ­_Áõ±Ç Project 13 10" xfId="10468"/>
    <cellStyle name="AeE­_Ao±C Project 13 2" xfId="7979"/>
    <cellStyle name="ÅëÈ­_Áõ±Ç Project 13 2" xfId="7978"/>
    <cellStyle name="AeE­_Ao±C Project 13 3" xfId="10732"/>
    <cellStyle name="ÅëÈ­_Áõ±Ç Project 13 3" xfId="10731"/>
    <cellStyle name="AeE­_Ao±C Project 13 4" xfId="10936"/>
    <cellStyle name="ÅëÈ­_Áõ±Ç Project 13 4" xfId="10937"/>
    <cellStyle name="AeE­_Ao±C Project 13 5" xfId="11824"/>
    <cellStyle name="ÅëÈ­_Áõ±Ç Project 13 5" xfId="11856"/>
    <cellStyle name="AeE­_Ao±C Project 13 6" xfId="12321"/>
    <cellStyle name="ÅëÈ­_Áõ±Ç Project 13 6" xfId="12354"/>
    <cellStyle name="AeE­_Ao±C Project 13 7" xfId="12721"/>
    <cellStyle name="ÅëÈ­_Áõ±Ç Project 13 7" xfId="12755"/>
    <cellStyle name="AeE­_Ao±C Project 13 8" xfId="13083"/>
    <cellStyle name="ÅëÈ­_Áõ±Ç Project 13 8" xfId="13113"/>
    <cellStyle name="AeE­_Ao±C Project 13 9" xfId="13390"/>
    <cellStyle name="ÅëÈ­_Áõ±Ç Project 13 9" xfId="13411"/>
    <cellStyle name="AeE­_Ao±C Project 14" xfId="3559"/>
    <cellStyle name="ÅëÈ­_Áõ±Ç Project 14" xfId="3560"/>
    <cellStyle name="AeE­_Ao±C Project 14 10" xfId="10075"/>
    <cellStyle name="ÅëÈ­_Áõ±Ç Project 14 10" xfId="13436"/>
    <cellStyle name="AeE­_Ao±C Project 14 2" xfId="6298"/>
    <cellStyle name="ÅëÈ­_Áõ±Ç Project 14 2" xfId="7363"/>
    <cellStyle name="AeE­_Ao±C Project 14 3" xfId="9660"/>
    <cellStyle name="ÅëÈ­_Áõ±Ç Project 14 3" xfId="9659"/>
    <cellStyle name="AeE­_Ao±C Project 14 4" xfId="11608"/>
    <cellStyle name="ÅëÈ­_Áõ±Ç Project 14 4" xfId="11609"/>
    <cellStyle name="AeE­_Ao±C Project 14 5" xfId="11788"/>
    <cellStyle name="ÅëÈ­_Áõ±Ç Project 14 5" xfId="10938"/>
    <cellStyle name="AeE­_Ao±C Project 14 6" xfId="9646"/>
    <cellStyle name="ÅëÈ­_Áõ±Ç Project 14 6" xfId="11877"/>
    <cellStyle name="AeE­_Ao±C Project 14 7" xfId="11141"/>
    <cellStyle name="ÅëÈ­_Áõ±Ç Project 14 7" xfId="12338"/>
    <cellStyle name="AeE­_Ao±C Project 14 8" xfId="11995"/>
    <cellStyle name="ÅëÈ­_Áõ±Ç Project 14 8" xfId="12738"/>
    <cellStyle name="AeE­_Ao±C Project 14 9" xfId="12480"/>
    <cellStyle name="ÅëÈ­_Áõ±Ç Project 14 9" xfId="13098"/>
    <cellStyle name="AeE­_Ao±C Project 15" xfId="8041"/>
    <cellStyle name="ÅëÈ­_Áõ±Ç Project 15" xfId="8040"/>
    <cellStyle name="AeE­_Ao±C Project 16" xfId="7466"/>
    <cellStyle name="ÅëÈ­_Áõ±Ç Project 16" xfId="3060"/>
    <cellStyle name="AeE­_Ao±C Project 17" xfId="8103"/>
    <cellStyle name="ÅëÈ­_Áõ±Ç Project 17" xfId="8102"/>
    <cellStyle name="AeE­_Ao±C Project 18" xfId="2356"/>
    <cellStyle name="ÅëÈ­_Áõ±Ç Project 18" xfId="6226"/>
    <cellStyle name="AeE­_Ao±C Project 19" xfId="8166"/>
    <cellStyle name="ÅëÈ­_Áõ±Ç Project 19" xfId="8165"/>
    <cellStyle name="AeE­_Ao±C Project 2" xfId="3561"/>
    <cellStyle name="ÅëÈ­_Áõ±Ç Project 2" xfId="3562"/>
    <cellStyle name="AeE­_Ao±C Project 2 10" xfId="13126"/>
    <cellStyle name="ÅëÈ­_Áõ±Ç Project 2 10" xfId="2941"/>
    <cellStyle name="AeE­_Ao±C Project 2 11" xfId="13323"/>
    <cellStyle name="ÅëÈ­_Áõ±Ç Project 2 2" xfId="6152"/>
    <cellStyle name="AeE­_Ao±C Project 2 3" xfId="6448"/>
    <cellStyle name="ÅëÈ­_Áõ±Ç Project 2 3" xfId="9831"/>
    <cellStyle name="AeE­_Ao±C Project 2 4" xfId="9829"/>
    <cellStyle name="ÅëÈ­_Áõ±Ç Project 2 4" xfId="11610"/>
    <cellStyle name="AeE­_Ao±C Project 2 5" xfId="11644"/>
    <cellStyle name="ÅëÈ­_Áõ±Ç Project 2 5" xfId="11770"/>
    <cellStyle name="AeE­_Ao±C Project 2 6" xfId="10288"/>
    <cellStyle name="ÅëÈ­_Áõ±Ç Project 2 6" xfId="6201"/>
    <cellStyle name="AeE­_Ao±C Project 2 7" xfId="11875"/>
    <cellStyle name="ÅëÈ­_Áõ±Ç Project 2 7" xfId="2930"/>
    <cellStyle name="AeE­_Ao±C Project 2 8" xfId="12374"/>
    <cellStyle name="ÅëÈ­_Áõ±Ç Project 2 8" xfId="2193"/>
    <cellStyle name="AeE­_Ao±C Project 2 9" xfId="12771"/>
    <cellStyle name="ÅëÈ­_Áõ±Ç Project 2 9" xfId="11085"/>
    <cellStyle name="AeE­_Ao±C Project 20" xfId="2325"/>
    <cellStyle name="ÅëÈ­_Áõ±Ç Project 20" xfId="6997"/>
    <cellStyle name="AeE­_Ao±C Project 21" xfId="8230"/>
    <cellStyle name="ÅëÈ­_Áõ±Ç Project 21" xfId="8229"/>
    <cellStyle name="AeE­_Ao±C Project 22" xfId="8282"/>
    <cellStyle name="ÅëÈ­_Áõ±Ç Project 22" xfId="8281"/>
    <cellStyle name="AeE­_Ao±C Project 23" xfId="8362"/>
    <cellStyle name="ÅëÈ­_Áõ±Ç Project 23" xfId="8361"/>
    <cellStyle name="AeE­_Ao±C Project 24" xfId="8426"/>
    <cellStyle name="ÅëÈ­_Áõ±Ç Project 24" xfId="8425"/>
    <cellStyle name="AeE­_Ao±C Project 25" xfId="8488"/>
    <cellStyle name="ÅëÈ­_Áõ±Ç Project 25" xfId="8487"/>
    <cellStyle name="AeE­_Ao±C Project 26" xfId="8552"/>
    <cellStyle name="ÅëÈ­_Áõ±Ç Project 26" xfId="8551"/>
    <cellStyle name="AeE­_Ao±C Project 27" xfId="8614"/>
    <cellStyle name="ÅëÈ­_Áõ±Ç Project 27" xfId="8613"/>
    <cellStyle name="AeE­_Ao±C Project 28" xfId="8678"/>
    <cellStyle name="ÅëÈ­_Áõ±Ç Project 28" xfId="8677"/>
    <cellStyle name="AeE­_Ao±C Project 29" xfId="8740"/>
    <cellStyle name="ÅëÈ­_Áõ±Ç Project 29" xfId="8739"/>
    <cellStyle name="AeE­_Ao±C Project 3" xfId="6697"/>
    <cellStyle name="ÅëÈ­_Áõ±Ç Project 3" xfId="3563"/>
    <cellStyle name="AeE­_Ao±C Project 3 2" xfId="3564"/>
    <cellStyle name="ÅëÈ­_Áõ±Ç Project 3 2" xfId="7177"/>
    <cellStyle name="AeE­_Ao±C Project 30" xfId="8802"/>
    <cellStyle name="ÅëÈ­_Áõ±Ç Project 30" xfId="8801"/>
    <cellStyle name="AeE­_Ao±C Project 31" xfId="8864"/>
    <cellStyle name="ÅëÈ­_Áõ±Ç Project 31" xfId="8863"/>
    <cellStyle name="AeE­_Ao±C Project 32" xfId="8925"/>
    <cellStyle name="ÅëÈ­_Áõ±Ç Project 32" xfId="8924"/>
    <cellStyle name="AeE­_Ao±C Project 33" xfId="8986"/>
    <cellStyle name="ÅëÈ­_Áõ±Ç Project 33" xfId="8985"/>
    <cellStyle name="AeE­_Ao±C Project 34" xfId="9046"/>
    <cellStyle name="ÅëÈ­_Áõ±Ç Project 34" xfId="9045"/>
    <cellStyle name="AeE­_Ao±C Project 35" xfId="9105"/>
    <cellStyle name="ÅëÈ­_Áõ±Ç Project 35" xfId="9104"/>
    <cellStyle name="AeE­_Ao±C Project 36" xfId="9162"/>
    <cellStyle name="ÅëÈ­_Áõ±Ç Project 36" xfId="9161"/>
    <cellStyle name="AeE­_Ao±C Project 37" xfId="9217"/>
    <cellStyle name="ÅëÈ­_Áõ±Ç Project 37" xfId="9216"/>
    <cellStyle name="AeE­_Ao±C Project 38" xfId="9269"/>
    <cellStyle name="ÅëÈ­_Áõ±Ç Project 38" xfId="9268"/>
    <cellStyle name="AeE­_Ao±C Project 39" xfId="9317"/>
    <cellStyle name="ÅëÈ­_Áõ±Ç Project 39" xfId="9316"/>
    <cellStyle name="AeE­_Ao±C Project 4" xfId="5970"/>
    <cellStyle name="ÅëÈ­_Áõ±Ç Project 4" xfId="3565"/>
    <cellStyle name="AeE­_Ao±C Project 4 2" xfId="3566"/>
    <cellStyle name="ÅëÈ­_Áõ±Ç Project 4 2" xfId="6539"/>
    <cellStyle name="AeE­_Ao±C Project 40" xfId="9365"/>
    <cellStyle name="ÅëÈ­_Áõ±Ç Project 40" xfId="9364"/>
    <cellStyle name="AeE­_Ao±C Project 41" xfId="9407"/>
    <cellStyle name="ÅëÈ­_Áõ±Ç Project 41" xfId="9406"/>
    <cellStyle name="AeE­_Ao±C Project 42" xfId="9445"/>
    <cellStyle name="ÅëÈ­_Áõ±Ç Project 42" xfId="9444"/>
    <cellStyle name="AeE­_Ao±C Project 43" xfId="9477"/>
    <cellStyle name="ÅëÈ­_Áõ±Ç Project 43" xfId="9476"/>
    <cellStyle name="AeE­_Ao±C Project 44" xfId="9501"/>
    <cellStyle name="ÅëÈ­_Áõ±Ç Project 44" xfId="9500"/>
    <cellStyle name="AeE­_Ao±C Project 5" xfId="3092"/>
    <cellStyle name="ÅëÈ­_Áõ±Ç Project 5" xfId="3567"/>
    <cellStyle name="AeE­_Ao±C Project 5 2" xfId="3568"/>
    <cellStyle name="ÅëÈ­_Áõ±Ç Project 5 2" xfId="5961"/>
    <cellStyle name="AeE­_Ao±C Project 6" xfId="7791"/>
    <cellStyle name="ÅëÈ­_Áõ±Ç Project 6" xfId="3569"/>
    <cellStyle name="AeE­_Ao±C Project 7" xfId="3570"/>
    <cellStyle name="ÅëÈ­_Áõ±Ç Project 7" xfId="3571"/>
    <cellStyle name="AeE­_Ao±C Project 7 10" xfId="12307"/>
    <cellStyle name="ÅëÈ­_Áõ±Ç Project 7 10" xfId="13327"/>
    <cellStyle name="AeE­_Ao±C Project 7 2" xfId="3053"/>
    <cellStyle name="ÅëÈ­_Áõ±Ç Project 7 2" xfId="7790"/>
    <cellStyle name="AeE­_Ao±C Project 7 3" xfId="10362"/>
    <cellStyle name="ÅëÈ­_Áõ±Ç Project 7 3" xfId="10561"/>
    <cellStyle name="AeE­_Ao±C Project 7 4" xfId="10948"/>
    <cellStyle name="ÅëÈ­_Áõ±Ç Project 7 4" xfId="11749"/>
    <cellStyle name="AeE­_Ao±C Project 7 5" xfId="11866"/>
    <cellStyle name="ÅëÈ­_Áõ±Ç Project 7 5" xfId="10011"/>
    <cellStyle name="AeE­_Ao±C Project 7 6" xfId="12365"/>
    <cellStyle name="ÅëÈ­_Áõ±Ç Project 7 6" xfId="9611"/>
    <cellStyle name="AeE­_Ao±C Project 7 7" xfId="12764"/>
    <cellStyle name="ÅëÈ­_Áõ±Ç Project 7 7" xfId="10251"/>
    <cellStyle name="AeE­_Ao±C Project 7 8" xfId="13121"/>
    <cellStyle name="ÅëÈ­_Áõ±Ç Project 7 8" xfId="9937"/>
    <cellStyle name="AeE­_Ao±C Project 7 9" xfId="13417"/>
    <cellStyle name="ÅëÈ­_Áõ±Ç Project 7 9" xfId="6739"/>
    <cellStyle name="AeE­_Ao±C Project 8" xfId="3572"/>
    <cellStyle name="ÅëÈ­_Áõ±Ç Project 8" xfId="3573"/>
    <cellStyle name="AeE­_Ao±C Project 8 10" xfId="13478"/>
    <cellStyle name="ÅëÈ­_Áõ±Ç Project 8 10" xfId="12772"/>
    <cellStyle name="AeE­_Ao±C Project 8 2" xfId="7859"/>
    <cellStyle name="ÅëÈ­_Áõ±Ç Project 8 2" xfId="6304"/>
    <cellStyle name="AeE­_Ao±C Project 8 3" xfId="10626"/>
    <cellStyle name="ÅëÈ­_Áõ±Ç Project 8 3" xfId="10363"/>
    <cellStyle name="AeE­_Ao±C Project 8 4" xfId="11726"/>
    <cellStyle name="ÅëÈ­_Áõ±Ç Project 8 4" xfId="10913"/>
    <cellStyle name="AeE­_Ao±C Project 8 5" xfId="11202"/>
    <cellStyle name="ÅëÈ­_Áõ±Ç Project 8 5" xfId="11867"/>
    <cellStyle name="AeE­_Ao±C Project 8 6" xfId="12205"/>
    <cellStyle name="ÅëÈ­_Áõ±Ç Project 8 6" xfId="12366"/>
    <cellStyle name="AeE­_Ao±C Project 8 7" xfId="12645"/>
    <cellStyle name="ÅëÈ­_Áõ±Ç Project 8 7" xfId="12765"/>
    <cellStyle name="AeE­_Ao±C Project 8 8" xfId="13015"/>
    <cellStyle name="ÅëÈ­_Áõ±Ç Project 8 8" xfId="13122"/>
    <cellStyle name="AeE­_Ao±C Project 8 9" xfId="13338"/>
    <cellStyle name="ÅëÈ­_Áõ±Ç Project 8 9" xfId="13418"/>
    <cellStyle name="AeE­_Ao±C Project 9" xfId="3574"/>
    <cellStyle name="ÅëÈ­_Áõ±Ç Project 9" xfId="3575"/>
    <cellStyle name="AeE­_Ao±C Project 9 10" xfId="12065"/>
    <cellStyle name="ÅëÈ­_Áõ±Ç Project 9 10" xfId="12302"/>
    <cellStyle name="AeE­_Ao±C Project 9 2" xfId="5984"/>
    <cellStyle name="ÅëÈ­_Áõ±Ç Project 9 2" xfId="7858"/>
    <cellStyle name="AeE­_Ao±C Project 9 3" xfId="10309"/>
    <cellStyle name="ÅëÈ­_Áõ±Ç Project 9 3" xfId="10625"/>
    <cellStyle name="AeE­_Ao±C Project 9 4" xfId="9578"/>
    <cellStyle name="ÅëÈ­_Áõ±Ç Project 9 4" xfId="11725"/>
    <cellStyle name="AeE­_Ao±C Project 9 5" xfId="11561"/>
    <cellStyle name="ÅëÈ­_Áõ±Ç Project 9 5" xfId="11512"/>
    <cellStyle name="AeE­_Ao±C Project 9 6" xfId="10032"/>
    <cellStyle name="ÅëÈ­_Áõ±Ç Project 9 6" xfId="12217"/>
    <cellStyle name="AeE­_Ao±C Project 9 7" xfId="10154"/>
    <cellStyle name="ÅëÈ­_Áõ±Ç Project 9 7" xfId="12648"/>
    <cellStyle name="AeE­_Ao±C Project 9 8" xfId="10771"/>
    <cellStyle name="ÅëÈ­_Áõ±Ç Project 9 8" xfId="13018"/>
    <cellStyle name="AeE­_Ao±C Project 9 9" xfId="6680"/>
    <cellStyle name="ÅëÈ­_Áõ±Ç Project 9 9" xfId="13341"/>
    <cellStyle name="AeE­_Ao±C Project_보고서1(1)" xfId="2638"/>
    <cellStyle name="ÅëÈ­_Áõ±Ç Project_보고서1(1)" xfId="2901"/>
    <cellStyle name="AeE­_COºI project" xfId="3576"/>
    <cellStyle name="ÅëÈ­_ÇÒºÎ project" xfId="708"/>
    <cellStyle name="AeE­_COºI project 10" xfId="709"/>
    <cellStyle name="ÅëÈ­_ÇÒºÎ project 10" xfId="3577"/>
    <cellStyle name="AeE­_COºI project 10 10" xfId="11329"/>
    <cellStyle name="ÅëÈ­_ÇÒºÎ project 10 10" xfId="13155"/>
    <cellStyle name="AeE­_COºI project 10 2" xfId="7848"/>
    <cellStyle name="ÅëÈ­_ÇÒºÎ project 10 2" xfId="5989"/>
    <cellStyle name="AeE­_COºI project 10 3" xfId="10617"/>
    <cellStyle name="ÅëÈ­_ÇÒºÎ project 10 3" xfId="10325"/>
    <cellStyle name="AeE­_COºI project 10 4" xfId="10801"/>
    <cellStyle name="ÅëÈ­_ÇÒºÎ project 10 4" xfId="11719"/>
    <cellStyle name="AeE­_COºI project 10 5" xfId="2657"/>
    <cellStyle name="ÅëÈ­_ÇÒºÎ project 10 5" xfId="9797"/>
    <cellStyle name="AeE­_COºI project 10 6" xfId="6302"/>
    <cellStyle name="ÅëÈ­_ÇÒºÎ project 10 6" xfId="11874"/>
    <cellStyle name="AeE­_COºI project 10 7" xfId="11464"/>
    <cellStyle name="ÅëÈ­_ÇÒºÎ project 10 7" xfId="12372"/>
    <cellStyle name="AeE­_COºI project 10 8" xfId="10203"/>
    <cellStyle name="ÅëÈ­_ÇÒºÎ project 10 8" xfId="12770"/>
    <cellStyle name="AeE­_COºI project 10 9" xfId="2747"/>
    <cellStyle name="ÅëÈ­_ÇÒºÎ project 10 9" xfId="13125"/>
    <cellStyle name="AeE­_COºI project 11" xfId="3578"/>
    <cellStyle name="ÅëÈ­_ÇÒºÎ project 11" xfId="3579"/>
    <cellStyle name="AeE­_COºI project 11 10" xfId="12500"/>
    <cellStyle name="ÅëÈ­_ÇÒºÎ project 11 10" xfId="11065"/>
    <cellStyle name="AeE­_COºI project 11 2" xfId="6547"/>
    <cellStyle name="ÅëÈ­_ÇÒºÎ project 11 2" xfId="7901"/>
    <cellStyle name="AeE­_COºI project 11 3" xfId="10321"/>
    <cellStyle name="ÅëÈ­_ÇÒºÎ project 11 3" xfId="10665"/>
    <cellStyle name="AeE­_COºI project 11 4" xfId="9858"/>
    <cellStyle name="ÅëÈ­_ÇÒºÎ project 11 4" xfId="10963"/>
    <cellStyle name="AeE­_COºI project 11 5" xfId="10955"/>
    <cellStyle name="ÅëÈ­_ÇÒºÎ project 11 5" xfId="11882"/>
    <cellStyle name="AeE­_COºI project 11 6" xfId="12043"/>
    <cellStyle name="ÅëÈ­_ÇÒºÎ project 11 6" xfId="12378"/>
    <cellStyle name="AeE­_COºI project 11 7" xfId="12526"/>
    <cellStyle name="ÅëÈ­_ÇÒºÎ project 11 7" xfId="12775"/>
    <cellStyle name="AeE­_COºI project 11 8" xfId="12904"/>
    <cellStyle name="ÅëÈ­_ÇÒºÎ project 11 8" xfId="13129"/>
    <cellStyle name="AeE­_COºI project 11 9" xfId="13248"/>
    <cellStyle name="ÅëÈ­_ÇÒºÎ project 11 9" xfId="13421"/>
    <cellStyle name="AeE­_COºI project 12" xfId="3580"/>
    <cellStyle name="ÅëÈ­_ÇÒºÎ project 12" xfId="3581"/>
    <cellStyle name="AeE­_COºI project 12 10" xfId="12074"/>
    <cellStyle name="ÅëÈ­_ÇÒºÎ project 12 10" xfId="13073"/>
    <cellStyle name="AeE­_COºI project 12 2" xfId="7904"/>
    <cellStyle name="ÅëÈ­_ÇÒºÎ project 12 2" xfId="2185"/>
    <cellStyle name="AeE­_COºI project 12 3" xfId="10668"/>
    <cellStyle name="ÅëÈ­_ÇÒºÎ project 12 3" xfId="10267"/>
    <cellStyle name="AeE­_COºI project 12 4" xfId="10255"/>
    <cellStyle name="ÅëÈ­_ÇÒºÎ project 12 4" xfId="11527"/>
    <cellStyle name="AeE­_COºI project 12 5" xfId="11843"/>
    <cellStyle name="ÅëÈ­_ÇÒºÎ project 12 5" xfId="9927"/>
    <cellStyle name="AeE­_COºI project 12 6" xfId="12342"/>
    <cellStyle name="ÅëÈ­_ÇÒºÎ project 12 6" xfId="11849"/>
    <cellStyle name="AeE­_COºI project 12 7" xfId="12742"/>
    <cellStyle name="ÅëÈ­_ÇÒºÎ project 12 7" xfId="12347"/>
    <cellStyle name="AeE­_COºI project 12 8" xfId="13103"/>
    <cellStyle name="ÅëÈ­_ÇÒºÎ project 12 8" xfId="12747"/>
    <cellStyle name="AeE­_COºI project 12 9" xfId="13405"/>
    <cellStyle name="ÅëÈ­_ÇÒºÎ project 12 9" xfId="13108"/>
    <cellStyle name="AeE­_COºI project 13" xfId="3582"/>
    <cellStyle name="ÅëÈ­_ÇÒºÎ project 13" xfId="3583"/>
    <cellStyle name="AeE­_COºI project 13 10" xfId="12322"/>
    <cellStyle name="ÅëÈ­_ÇÒºÎ project 13 10" xfId="13715"/>
    <cellStyle name="AeE­_COºI project 13 2" xfId="6622"/>
    <cellStyle name="ÅëÈ­_ÇÒºÎ project 13 2" xfId="7961"/>
    <cellStyle name="AeE­_COºI project 13 3" xfId="6511"/>
    <cellStyle name="ÅëÈ­_ÇÒºÎ project 13 3" xfId="10717"/>
    <cellStyle name="AeE­_COºI project 13 4" xfId="9976"/>
    <cellStyle name="ÅëÈ­_ÇÒºÎ project 13 4" xfId="11271"/>
    <cellStyle name="AeE­_COºI project 13 5" xfId="9981"/>
    <cellStyle name="ÅëÈ­_ÇÒºÎ project 13 5" xfId="12139"/>
    <cellStyle name="AeE­_COºI project 13 6" xfId="10832"/>
    <cellStyle name="ÅëÈ­_ÇÒºÎ project 13 6" xfId="12605"/>
    <cellStyle name="AeE­_COºI project 13 7" xfId="11063"/>
    <cellStyle name="ÅëÈ­_ÇÒºÎ project 13 7" xfId="12975"/>
    <cellStyle name="AeE­_COºI project 13 8" xfId="12104"/>
    <cellStyle name="ÅëÈ­_ÇÒºÎ project 13 8" xfId="13307"/>
    <cellStyle name="AeE­_COºI project 13 9" xfId="2430"/>
    <cellStyle name="ÅëÈ­_ÇÒºÎ project 13 9" xfId="13569"/>
    <cellStyle name="AeE­_COºI project 14" xfId="3584"/>
    <cellStyle name="ÅëÈ­_ÇÒºÎ project 14" xfId="3585"/>
    <cellStyle name="AeE­_COºI project 14 10" xfId="13684"/>
    <cellStyle name="ÅëÈ­_ÇÒºÎ project 14 10" xfId="13644"/>
    <cellStyle name="AeE­_COºI project 14 2" xfId="7966"/>
    <cellStyle name="ÅëÈ­_ÇÒºÎ project 14 2" xfId="6768"/>
    <cellStyle name="AeE­_COºI project 14 3" xfId="10722"/>
    <cellStyle name="ÅëÈ­_ÇÒºÎ project 14 3" xfId="9634"/>
    <cellStyle name="AeE­_COºI project 14 4" xfId="11198"/>
    <cellStyle name="ÅëÈ­_ÇÒºÎ project 14 4" xfId="11039"/>
    <cellStyle name="AeE­_COºI project 14 5" xfId="12079"/>
    <cellStyle name="ÅëÈ­_ÇÒºÎ project 14 5" xfId="11979"/>
    <cellStyle name="AeE­_COºI project 14 6" xfId="12533"/>
    <cellStyle name="ÅëÈ­_ÇÒºÎ project 14 6" xfId="12467"/>
    <cellStyle name="AeE­_COºI project 14 7" xfId="12910"/>
    <cellStyle name="ÅëÈ­_ÇÒºÎ project 14 7" xfId="12859"/>
    <cellStyle name="AeE­_COºI project 14 8" xfId="13253"/>
    <cellStyle name="ÅëÈ­_ÇÒºÎ project 14 8" xfId="13203"/>
    <cellStyle name="AeE­_COºI project 14 9" xfId="13520"/>
    <cellStyle name="ÅëÈ­_ÇÒºÎ project 14 9" xfId="13485"/>
    <cellStyle name="AeE­_COºI project 15" xfId="6317"/>
    <cellStyle name="ÅëÈ­_ÇÒºÎ project 15" xfId="8023"/>
    <cellStyle name="AeE­_COºI project 16" xfId="8024"/>
    <cellStyle name="ÅëÈ­_ÇÒºÎ project 16" xfId="2522"/>
    <cellStyle name="AeE­_COºI project 17" xfId="2171"/>
    <cellStyle name="ÅëÈ­_ÇÒºÎ project 17" xfId="8085"/>
    <cellStyle name="AeE­_COºI project 18" xfId="8086"/>
    <cellStyle name="ÅëÈ­_ÇÒºÎ project 18" xfId="6827"/>
    <cellStyle name="AeE­_COºI project 19" xfId="2575"/>
    <cellStyle name="ÅëÈ­_ÇÒºÎ project 19" xfId="8148"/>
    <cellStyle name="AeE­_COºI project 2" xfId="3276"/>
    <cellStyle name="ÅëÈ­_ÇÒºÎ project 2" xfId="3586"/>
    <cellStyle name="AeE­_COºI project 2 10" xfId="12973"/>
    <cellStyle name="ÅëÈ­_ÇÒºÎ project 2 10" xfId="13099"/>
    <cellStyle name="AeE­_COºI project 2 11" xfId="13556"/>
    <cellStyle name="ÅëÈ­_ÇÒºÎ project 2 2" xfId="7477"/>
    <cellStyle name="AeE­_COºI project 2 3" xfId="6693"/>
    <cellStyle name="ÅëÈ­_ÇÒºÎ project 2 3" xfId="9838"/>
    <cellStyle name="AeE­_COºI project 2 4" xfId="9837"/>
    <cellStyle name="ÅëÈ­_ÇÒºÎ project 2 4" xfId="11420"/>
    <cellStyle name="AeE­_COºI project 2 5" xfId="11460"/>
    <cellStyle name="ÅëÈ­_ÇÒºÎ project 2 5" xfId="10893"/>
    <cellStyle name="AeE­_COºI project 2 6" xfId="11522"/>
    <cellStyle name="ÅëÈ­_ÇÒºÎ project 2 6" xfId="10889"/>
    <cellStyle name="AeE­_COºI project 2 7" xfId="11143"/>
    <cellStyle name="ÅëÈ­_ÇÒºÎ project 2 7" xfId="12069"/>
    <cellStyle name="AeE­_COºI project 2 8" xfId="12157"/>
    <cellStyle name="ÅëÈ­_ÇÒºÎ project 2 8" xfId="12550"/>
    <cellStyle name="AeE­_COºI project 2 9" xfId="12603"/>
    <cellStyle name="ÅëÈ­_ÇÒºÎ project 2 9" xfId="12925"/>
    <cellStyle name="AeE­_COºI project 20" xfId="8149"/>
    <cellStyle name="ÅëÈ­_ÇÒºÎ project 20" xfId="2472"/>
    <cellStyle name="AeE­_COºI project 21" xfId="6875"/>
    <cellStyle name="ÅëÈ­_ÇÒºÎ project 21" xfId="8212"/>
    <cellStyle name="AeE­_COºI project 22" xfId="8213"/>
    <cellStyle name="ÅëÈ­_ÇÒºÎ project 22" xfId="8264"/>
    <cellStyle name="AeE­_COºI project 23" xfId="8265"/>
    <cellStyle name="ÅëÈ­_ÇÒºÎ project 23" xfId="8325"/>
    <cellStyle name="AeE­_COºI project 24" xfId="8345"/>
    <cellStyle name="ÅëÈ­_ÇÒºÎ project 24" xfId="8407"/>
    <cellStyle name="AeE­_COºI project 25" xfId="8409"/>
    <cellStyle name="ÅëÈ­_ÇÒºÎ project 25" xfId="8406"/>
    <cellStyle name="AeE­_COºI project 26" xfId="8472"/>
    <cellStyle name="ÅëÈ­_ÇÒºÎ project 26" xfId="8470"/>
    <cellStyle name="AeE­_COºI project 27" xfId="8536"/>
    <cellStyle name="ÅëÈ­_ÇÒºÎ project 27" xfId="8532"/>
    <cellStyle name="AeE­_COºI project 28" xfId="8533"/>
    <cellStyle name="ÅëÈ­_ÇÒºÎ project 28" xfId="8596"/>
    <cellStyle name="AeE­_COºI project 29" xfId="8597"/>
    <cellStyle name="ÅëÈ­_ÇÒºÎ project 29" xfId="8658"/>
    <cellStyle name="AeE­_COºI project 3" xfId="6385"/>
    <cellStyle name="ÅëÈ­_ÇÒºÎ project 3" xfId="3587"/>
    <cellStyle name="AeE­_COºI project 3 2" xfId="3588"/>
    <cellStyle name="ÅëÈ­_ÇÒºÎ project 3 2" xfId="2650"/>
    <cellStyle name="AeE­_COºI project 30" xfId="8659"/>
    <cellStyle name="ÅëÈ­_ÇÒºÎ project 30" xfId="8722"/>
    <cellStyle name="AeE­_COºI project 31" xfId="8723"/>
    <cellStyle name="ÅëÈ­_ÇÒºÎ project 31" xfId="8784"/>
    <cellStyle name="AeE­_COºI project 32" xfId="8785"/>
    <cellStyle name="ÅëÈ­_ÇÒºÎ project 32" xfId="8846"/>
    <cellStyle name="AeE­_COºI project 33" xfId="8847"/>
    <cellStyle name="ÅëÈ­_ÇÒºÎ project 33" xfId="8907"/>
    <cellStyle name="AeE­_COºI project 34" xfId="8908"/>
    <cellStyle name="ÅëÈ­_ÇÒºÎ project 34" xfId="8968"/>
    <cellStyle name="AeE­_COºI project 35" xfId="8969"/>
    <cellStyle name="ÅëÈ­_ÇÒºÎ project 35" xfId="9028"/>
    <cellStyle name="AeE­_COºI project 36" xfId="9029"/>
    <cellStyle name="ÅëÈ­_ÇÒºÎ project 36" xfId="9087"/>
    <cellStyle name="AeE­_COºI project 37" xfId="9088"/>
    <cellStyle name="ÅëÈ­_ÇÒºÎ project 37" xfId="9144"/>
    <cellStyle name="AeE­_COºI project 38" xfId="9145"/>
    <cellStyle name="ÅëÈ­_ÇÒºÎ project 38" xfId="9200"/>
    <cellStyle name="AeE­_COºI project 39" xfId="9201"/>
    <cellStyle name="ÅëÈ­_ÇÒºÎ project 39" xfId="9252"/>
    <cellStyle name="AeE­_COºI project 4" xfId="6066"/>
    <cellStyle name="ÅëÈ­_ÇÒºÎ project 4" xfId="3589"/>
    <cellStyle name="AeE­_COºI project 4 2" xfId="3590"/>
    <cellStyle name="ÅëÈ­_ÇÒºÎ project 4 2" xfId="2332"/>
    <cellStyle name="AeE­_COºI project 40" xfId="9253"/>
    <cellStyle name="ÅëÈ­_ÇÒºÎ project 40" xfId="9300"/>
    <cellStyle name="AeE­_COºI project 41" xfId="9301"/>
    <cellStyle name="ÅëÈ­_ÇÒºÎ project 41" xfId="9348"/>
    <cellStyle name="AeE­_COºI project 42" xfId="9349"/>
    <cellStyle name="ÅëÈ­_ÇÒºÎ project 42" xfId="9392"/>
    <cellStyle name="AeE­_COºI project 43" xfId="9393"/>
    <cellStyle name="ÅëÈ­_ÇÒºÎ project 43" xfId="9432"/>
    <cellStyle name="AeE­_COºI project 44" xfId="9433"/>
    <cellStyle name="ÅëÈ­_ÇÒºÎ project 44" xfId="9464"/>
    <cellStyle name="AeE­_COºI project 45" xfId="9465"/>
    <cellStyle name="ÅëÈ­_ÇÒºÎ project 5" xfId="3591"/>
    <cellStyle name="AeE­_COºI project 5 2" xfId="3592"/>
    <cellStyle name="ÅëÈ­_ÇÒºÎ project 5 2" xfId="6132"/>
    <cellStyle name="AeE­_COºI project 6" xfId="6379"/>
    <cellStyle name="ÅëÈ­_ÇÒºÎ project 6" xfId="3593"/>
    <cellStyle name="AeE­_COºI project 7" xfId="3594"/>
    <cellStyle name="ÅëÈ­_ÇÒºÎ project 7" xfId="3595"/>
    <cellStyle name="AeE­_COºI project 7 10" xfId="13480"/>
    <cellStyle name="ÅëÈ­_ÇÒºÎ project 7 10" xfId="13071"/>
    <cellStyle name="AeE­_COºI project 7 2" xfId="6382"/>
    <cellStyle name="ÅëÈ­_ÇÒºÎ project 7 2" xfId="7780"/>
    <cellStyle name="AeE­_COºI project 7 3" xfId="10400"/>
    <cellStyle name="ÅëÈ­_ÇÒºÎ project 7 3" xfId="10551"/>
    <cellStyle name="AeE­_COºI project 7 4" xfId="11532"/>
    <cellStyle name="ÅëÈ­_ÇÒºÎ project 7 4" xfId="7247"/>
    <cellStyle name="AeE­_COºI project 7 5" xfId="10183"/>
    <cellStyle name="ÅëÈ­_ÇÒºÎ project 7 5" xfId="6324"/>
    <cellStyle name="AeE­_COºI project 7 6" xfId="11751"/>
    <cellStyle name="ÅëÈ­_ÇÒºÎ project 7 6" xfId="10762"/>
    <cellStyle name="AeE­_COºI project 7 7" xfId="11326"/>
    <cellStyle name="ÅëÈ­_ÇÒºÎ project 7 7" xfId="3048"/>
    <cellStyle name="AeE­_COºI project 7 8" xfId="11595"/>
    <cellStyle name="ÅëÈ­_ÇÒºÎ project 7 8" xfId="11869"/>
    <cellStyle name="AeE­_COºI project 7 9" xfId="11761"/>
    <cellStyle name="ÅëÈ­_ÇÒºÎ project 7 9" xfId="12368"/>
    <cellStyle name="AeE­_COºI project 8" xfId="3596"/>
    <cellStyle name="ÅëÈ­_ÇÒºÎ project 8" xfId="3597"/>
    <cellStyle name="AeE­_COºI project 8 10" xfId="12675"/>
    <cellStyle name="ÅëÈ­_ÇÒºÎ project 8 10" xfId="9744"/>
    <cellStyle name="AeE­_COºI project 8 2" xfId="7781"/>
    <cellStyle name="ÅëÈ­_ÇÒºÎ project 8 2" xfId="2942"/>
    <cellStyle name="AeE­_COºI project 8 3" xfId="10552"/>
    <cellStyle name="ÅëÈ­_ÇÒºÎ project 8 3" xfId="10372"/>
    <cellStyle name="AeE­_COºI project 8 4" xfId="9826"/>
    <cellStyle name="ÅëÈ­_ÇÒºÎ project 8 4" xfId="10829"/>
    <cellStyle name="AeE­_COºI project 8 5" xfId="11796"/>
    <cellStyle name="ÅëÈ­_ÇÒºÎ project 8 5" xfId="9644"/>
    <cellStyle name="AeE­_COºI project 8 6" xfId="7490"/>
    <cellStyle name="ÅëÈ­_ÇÒºÎ project 8 6" xfId="11212"/>
    <cellStyle name="AeE­_COºI project 8 7" xfId="11993"/>
    <cellStyle name="ÅëÈ­_ÇÒºÎ project 8 7" xfId="12028"/>
    <cellStyle name="AeE­_COºI project 8 8" xfId="12444"/>
    <cellStyle name="ÅëÈ­_ÇÒºÎ project 8 8" xfId="12513"/>
    <cellStyle name="AeE­_COºI project 8 9" xfId="12837"/>
    <cellStyle name="ÅëÈ­_ÇÒºÎ project 8 9" xfId="12892"/>
    <cellStyle name="AeE­_COºI project 9" xfId="3598"/>
    <cellStyle name="ÅëÈ­_ÇÒºÎ project 9" xfId="3599"/>
    <cellStyle name="AeE­_COºI project 9 10" xfId="11462"/>
    <cellStyle name="ÅëÈ­_ÇÒºÎ project 9 10" xfId="11589"/>
    <cellStyle name="AeE­_COºI project 9 2" xfId="7016"/>
    <cellStyle name="ÅëÈ­_ÇÒºÎ project 9 2" xfId="7847"/>
    <cellStyle name="AeE­_COºI project 9 3" xfId="10371"/>
    <cellStyle name="ÅëÈ­_ÇÒºÎ project 9 3" xfId="10616"/>
    <cellStyle name="AeE­_COºI project 9 4" xfId="10828"/>
    <cellStyle name="ÅëÈ­_ÇÒºÎ project 9 4" xfId="10800"/>
    <cellStyle name="AeE­_COºI project 9 5" xfId="9602"/>
    <cellStyle name="ÅëÈ­_ÇÒºÎ project 9 5" xfId="2851"/>
    <cellStyle name="AeE­_COºI project 9 6" xfId="6854"/>
    <cellStyle name="ÅëÈ­_ÇÒºÎ project 9 6" xfId="2819"/>
    <cellStyle name="AeE­_COºI project 9 7" xfId="11051"/>
    <cellStyle name="ÅëÈ­_ÇÒºÎ project 9 7" xfId="11428"/>
    <cellStyle name="AeE­_COºI project 9 8" xfId="11878"/>
    <cellStyle name="ÅëÈ­_ÇÒºÎ project 9 8" xfId="10994"/>
    <cellStyle name="AeE­_COºI project 9 9" xfId="12375"/>
    <cellStyle name="ÅëÈ­_ÇÒºÎ project 9 9" xfId="11395"/>
    <cellStyle name="AeE­_COºI project_보고서1(1)" xfId="7091"/>
    <cellStyle name="ÅëÈ­_ÇÒºÎ project_보고서1(1)" xfId="6256"/>
    <cellStyle name="AeE­_gname (2)g" xfId="5217"/>
    <cellStyle name="ÅëÈ­_INQUIRY ¿µ¾÷ÃßÁø " xfId="5218"/>
    <cellStyle name="AeE­_INQUIRY ¿μ¾÷AßAø " xfId="5219"/>
    <cellStyle name="ÅëÈ­_IRS-KRW" xfId="5220"/>
    <cellStyle name="AeE­_laroux" xfId="3600"/>
    <cellStyle name="ÅëÈ­_laroux" xfId="710"/>
    <cellStyle name="AeE­_laroux 10" xfId="3601"/>
    <cellStyle name="ÅëÈ­_laroux 10" xfId="3602"/>
    <cellStyle name="AeE­_laroux 10 10" xfId="9956"/>
    <cellStyle name="ÅëÈ­_laroux 10 10" xfId="13107"/>
    <cellStyle name="AeE­_laroux 10 2" xfId="7834"/>
    <cellStyle name="ÅëÈ­_laroux 10 2" xfId="7313"/>
    <cellStyle name="AeE­_laroux 10 3" xfId="10604"/>
    <cellStyle name="ÅëÈ­_laroux 10 3" xfId="10334"/>
    <cellStyle name="AeE­_laroux 10 4" xfId="10965"/>
    <cellStyle name="ÅëÈ­_laroux 10 4" xfId="11552"/>
    <cellStyle name="AeE­_laroux 10 5" xfId="11884"/>
    <cellStyle name="ÅëÈ­_laroux 10 5" xfId="9892"/>
    <cellStyle name="AeE­_laroux 10 6" xfId="12380"/>
    <cellStyle name="ÅëÈ­_laroux 10 6" xfId="10191"/>
    <cellStyle name="AeE­_laroux 10 7" xfId="12777"/>
    <cellStyle name="ÅëÈ­_laroux 10 7" xfId="11289"/>
    <cellStyle name="AeE­_laroux 10 8" xfId="13131"/>
    <cellStyle name="ÅëÈ­_laroux 10 8" xfId="12228"/>
    <cellStyle name="AeE­_laroux 10 9" xfId="13423"/>
    <cellStyle name="ÅëÈ­_laroux 10 9" xfId="10040"/>
    <cellStyle name="AeE­_laroux 11" xfId="3603"/>
    <cellStyle name="ÅëÈ­_laroux 11" xfId="3604"/>
    <cellStyle name="AeE­_laroux 11 10" xfId="11355"/>
    <cellStyle name="ÅëÈ­_laroux 11 10" xfId="13705"/>
    <cellStyle name="AeE­_laroux 11 2" xfId="6738"/>
    <cellStyle name="ÅëÈ­_laroux 11 2" xfId="7887"/>
    <cellStyle name="AeE­_laroux 11 3" xfId="10333"/>
    <cellStyle name="ÅëÈ­_laroux 11 3" xfId="10651"/>
    <cellStyle name="AeE­_laroux 11 4" xfId="11551"/>
    <cellStyle name="ÅëÈ­_laroux 11 4" xfId="11260"/>
    <cellStyle name="AeE­_laroux 11 5" xfId="9891"/>
    <cellStyle name="ÅëÈ­_laroux 11 5" xfId="12132"/>
    <cellStyle name="AeE­_laroux 11 6" xfId="2176"/>
    <cellStyle name="ÅëÈ­_laroux 11 6" xfId="12598"/>
    <cellStyle name="AeE­_laroux 11 7" xfId="11652"/>
    <cellStyle name="ÅëÈ­_laroux 11 7" xfId="12968"/>
    <cellStyle name="AeE­_laroux 11 8" xfId="12304"/>
    <cellStyle name="ÅëÈ­_laroux 11 8" xfId="13301"/>
    <cellStyle name="AeE­_laroux 11 9" xfId="12706"/>
    <cellStyle name="ÅëÈ­_laroux 11 9" xfId="13563"/>
    <cellStyle name="AeE­_laroux 12" xfId="3605"/>
    <cellStyle name="ÅëÈ­_laroux 12" xfId="3606"/>
    <cellStyle name="AeE­_laroux 12 10" xfId="13706"/>
    <cellStyle name="ÅëÈ­_laroux 12 10" xfId="13725"/>
    <cellStyle name="AeE­_laroux 12 2" xfId="7888"/>
    <cellStyle name="ÅëÈ­_laroux 12 2" xfId="6955"/>
    <cellStyle name="AeE­_laroux 12 3" xfId="10652"/>
    <cellStyle name="ÅëÈ­_laroux 12 3" xfId="10280"/>
    <cellStyle name="AeE­_laroux 12 4" xfId="11222"/>
    <cellStyle name="ÅëÈ­_laroux 12 4" xfId="11257"/>
    <cellStyle name="AeE­_laroux 12 5" xfId="10868"/>
    <cellStyle name="ÅëÈ­_laroux 12 5" xfId="10802"/>
    <cellStyle name="AeE­_laroux 12 6" xfId="12577"/>
    <cellStyle name="ÅëÈ­_laroux 12 6" xfId="10943"/>
    <cellStyle name="AeE­_laroux 12 7" xfId="12950"/>
    <cellStyle name="ÅëÈ­_laroux 12 7" xfId="12099"/>
    <cellStyle name="AeE­_laroux 12 8" xfId="13283"/>
    <cellStyle name="ÅëÈ­_laroux 12 8" xfId="12576"/>
    <cellStyle name="AeE­_laroux 12 9" xfId="13549"/>
    <cellStyle name="ÅëÈ­_laroux 12 9" xfId="12949"/>
    <cellStyle name="AeE­_laroux 13" xfId="3607"/>
    <cellStyle name="ÅëÈ­_laroux 13" xfId="3608"/>
    <cellStyle name="AeE­_laroux 13 10" xfId="13724"/>
    <cellStyle name="ÅëÈ­_laroux 13 10" xfId="13219"/>
    <cellStyle name="AeE­_laroux 13 2" xfId="3020"/>
    <cellStyle name="ÅëÈ­_laroux 13 2" xfId="7947"/>
    <cellStyle name="AeE­_laroux 13 3" xfId="10279"/>
    <cellStyle name="ÅëÈ­_laroux 13 3" xfId="10707"/>
    <cellStyle name="AeE­_laroux 13 4" xfId="11294"/>
    <cellStyle name="ÅëÈ­_laroux 13 4" xfId="11505"/>
    <cellStyle name="AeE­_laroux 13 5" xfId="11549"/>
    <cellStyle name="ÅëÈ­_laroux 13 5" xfId="10196"/>
    <cellStyle name="AeE­_laroux 13 6" xfId="10044"/>
    <cellStyle name="ÅëÈ­_laroux 13 6" xfId="9787"/>
    <cellStyle name="AeE­_laroux 13 7" xfId="10293"/>
    <cellStyle name="ÅëÈ­_laroux 13 7" xfId="9696"/>
    <cellStyle name="AeE­_laroux 13 8" xfId="11180"/>
    <cellStyle name="ÅëÈ­_laroux 13 8" xfId="10225"/>
    <cellStyle name="AeE­_laroux 13 9" xfId="11889"/>
    <cellStyle name="ÅëÈ­_laroux 13 9" xfId="11346"/>
    <cellStyle name="AeE­_laroux 14" xfId="3609"/>
    <cellStyle name="ÅëÈ­_laroux 14" xfId="3610"/>
    <cellStyle name="AeE­_laroux 14 10" xfId="13781"/>
    <cellStyle name="ÅëÈ­_laroux 14 10" xfId="13524"/>
    <cellStyle name="AeE­_laroux 14 2" xfId="7948"/>
    <cellStyle name="ÅëÈ­_laroux 14 2" xfId="6393"/>
    <cellStyle name="AeE­_laroux 14 3" xfId="10708"/>
    <cellStyle name="ÅëÈ­_laroux 14 3" xfId="9624"/>
    <cellStyle name="AeE­_laroux 14 4" xfId="11504"/>
    <cellStyle name="ÅëÈ­_laroux 14 4" xfId="11312"/>
    <cellStyle name="AeE­_laroux 14 5" xfId="11043"/>
    <cellStyle name="ÅëÈ­_laroux 14 5" xfId="12161"/>
    <cellStyle name="AeE­_laroux 14 6" xfId="6850"/>
    <cellStyle name="ÅëÈ­_laroux 14 6" xfId="2750"/>
    <cellStyle name="AeE­_laroux 14 7" xfId="2261"/>
    <cellStyle name="ÅëÈ­_laroux 14 7" xfId="12016"/>
    <cellStyle name="AeE­_laroux 14 8" xfId="10219"/>
    <cellStyle name="ÅëÈ­_laroux 14 8" xfId="12502"/>
    <cellStyle name="AeE­_laroux 14 9" xfId="11339"/>
    <cellStyle name="ÅëÈ­_laroux 14 9" xfId="12883"/>
    <cellStyle name="AeE­_laroux 15" xfId="2607"/>
    <cellStyle name="ÅëÈ­_laroux 15" xfId="8009"/>
    <cellStyle name="AeE­_laroux 16" xfId="8010"/>
    <cellStyle name="ÅëÈ­_laroux 16" xfId="6307"/>
    <cellStyle name="AeE­_laroux 17" xfId="2600"/>
    <cellStyle name="ÅëÈ­_laroux 17" xfId="8071"/>
    <cellStyle name="AeE­_laroux 18" xfId="8072"/>
    <cellStyle name="ÅëÈ­_laroux 18" xfId="6545"/>
    <cellStyle name="AeE­_laroux 19" xfId="6475"/>
    <cellStyle name="ÅëÈ­_laroux 19" xfId="8133"/>
    <cellStyle name="AeE­_laroux 2" xfId="711"/>
    <cellStyle name="ÅëÈ­_laroux 2" xfId="3611"/>
    <cellStyle name="AeE­_laroux 2 10" xfId="12083"/>
    <cellStyle name="ÅëÈ­_laroux 2 10" xfId="13711"/>
    <cellStyle name="AeE­_laroux 2 11" xfId="13712"/>
    <cellStyle name="ÅëÈ­_laroux 2 2" xfId="3008"/>
    <cellStyle name="AeE­_laroux 2 3" xfId="2314"/>
    <cellStyle name="ÅëÈ­_laroux 2 3" xfId="9844"/>
    <cellStyle name="AeE­_laroux 2 4" xfId="9843"/>
    <cellStyle name="ÅëÈ­_laroux 2 4" xfId="11233"/>
    <cellStyle name="AeE­_laroux 2 5" xfId="11269"/>
    <cellStyle name="ÅëÈ­_laroux 2 5" xfId="11760"/>
    <cellStyle name="AeE­_laroux 2 6" xfId="10263"/>
    <cellStyle name="ÅëÈ­_laroux 2 6" xfId="10305"/>
    <cellStyle name="AeE­_laroux 2 7" xfId="9689"/>
    <cellStyle name="ÅëÈ­_laroux 2 7" xfId="9883"/>
    <cellStyle name="AeE­_laroux 2 8" xfId="10231"/>
    <cellStyle name="ÅëÈ­_laroux 2 8" xfId="11858"/>
    <cellStyle name="AeE­_laroux 2 9" xfId="11240"/>
    <cellStyle name="ÅëÈ­_laroux 2 9" xfId="12356"/>
    <cellStyle name="AeE­_laroux 20" xfId="8134"/>
    <cellStyle name="ÅëÈ­_laroux 20" xfId="6839"/>
    <cellStyle name="AeE­_laroux 21" xfId="7515"/>
    <cellStyle name="ÅëÈ­_laroux 21" xfId="8198"/>
    <cellStyle name="AeE­_laroux 22" xfId="8199"/>
    <cellStyle name="ÅëÈ­_laroux 22" xfId="3013"/>
    <cellStyle name="AeE­_laroux 23" xfId="2663"/>
    <cellStyle name="ÅëÈ­_laroux 23" xfId="8331"/>
    <cellStyle name="AeE­_laroux 24" xfId="8332"/>
    <cellStyle name="ÅëÈ­_laroux 24" xfId="8312"/>
    <cellStyle name="AeE­_laroux 25" xfId="8313"/>
    <cellStyle name="ÅëÈ­_laroux 25" xfId="8392"/>
    <cellStyle name="AeE­_laroux 26" xfId="8393"/>
    <cellStyle name="ÅëÈ­_laroux 26" xfId="8456"/>
    <cellStyle name="AeE­_laroux 27" xfId="8457"/>
    <cellStyle name="ÅëÈ­_laroux 27" xfId="8518"/>
    <cellStyle name="AeE­_laroux 28" xfId="8519"/>
    <cellStyle name="ÅëÈ­_laroux 28" xfId="8582"/>
    <cellStyle name="AeE­_laroux 29" xfId="8583"/>
    <cellStyle name="ÅëÈ­_laroux 29" xfId="8644"/>
    <cellStyle name="AeE­_laroux 3" xfId="7562"/>
    <cellStyle name="ÅëÈ­_laroux 3" xfId="3612"/>
    <cellStyle name="AeE­_laroux 3 2" xfId="3613"/>
    <cellStyle name="ÅëÈ­_laroux 3 2" xfId="7567"/>
    <cellStyle name="AeE­_laroux 30" xfId="8645"/>
    <cellStyle name="ÅëÈ­_laroux 30" xfId="8708"/>
    <cellStyle name="AeE­_laroux 31" xfId="8709"/>
    <cellStyle name="ÅëÈ­_laroux 31" xfId="8770"/>
    <cellStyle name="AeE­_laroux 32" xfId="8771"/>
    <cellStyle name="ÅëÈ­_laroux 32" xfId="8832"/>
    <cellStyle name="AeE­_laroux 33" xfId="8833"/>
    <cellStyle name="ÅëÈ­_laroux 33" xfId="8894"/>
    <cellStyle name="AeE­_laroux 34" xfId="8895"/>
    <cellStyle name="ÅëÈ­_laroux 34" xfId="8955"/>
    <cellStyle name="AeE­_laroux 35" xfId="8956"/>
    <cellStyle name="ÅëÈ­_laroux 35" xfId="9015"/>
    <cellStyle name="AeE­_laroux 36" xfId="9016"/>
    <cellStyle name="ÅëÈ­_laroux 36" xfId="9075"/>
    <cellStyle name="AeE­_laroux 37" xfId="9076"/>
    <cellStyle name="ÅëÈ­_laroux 37" xfId="9132"/>
    <cellStyle name="AeE­_laroux 38" xfId="9133"/>
    <cellStyle name="ÅëÈ­_laroux 38" xfId="9188"/>
    <cellStyle name="AeE­_laroux 39" xfId="9189"/>
    <cellStyle name="ÅëÈ­_laroux 39" xfId="9242"/>
    <cellStyle name="AeE­_laroux 4" xfId="6349"/>
    <cellStyle name="ÅëÈ­_laroux 4" xfId="3614"/>
    <cellStyle name="AeE­_laroux 4 2" xfId="3615"/>
    <cellStyle name="ÅëÈ­_laroux 4 2" xfId="6036"/>
    <cellStyle name="AeE­_laroux 40" xfId="9243"/>
    <cellStyle name="ÅëÈ­_laroux 40" xfId="9292"/>
    <cellStyle name="AeE­_laroux 41" xfId="9293"/>
    <cellStyle name="ÅëÈ­_laroux 41" xfId="9340"/>
    <cellStyle name="AeE­_laroux 42" xfId="9341"/>
    <cellStyle name="ÅëÈ­_laroux 42" xfId="9386"/>
    <cellStyle name="AeE­_laroux 43" xfId="9387"/>
    <cellStyle name="ÅëÈ­_laroux 43" xfId="9426"/>
    <cellStyle name="AeE­_laroux 44" xfId="9427"/>
    <cellStyle name="ÅëÈ­_laroux 44" xfId="9460"/>
    <cellStyle name="AeE­_laroux 45" xfId="9461"/>
    <cellStyle name="ÅëÈ­_laroux 5" xfId="3616"/>
    <cellStyle name="AeE­_laroux 5 2" xfId="3617"/>
    <cellStyle name="ÅëÈ­_laroux 5 2" xfId="2613"/>
    <cellStyle name="AeE­_laroux 6" xfId="6607"/>
    <cellStyle name="ÅëÈ­_laroux 6" xfId="3618"/>
    <cellStyle name="AeE­_laroux 7" xfId="3619"/>
    <cellStyle name="ÅëÈ­_laroux 7" xfId="3620"/>
    <cellStyle name="AeE­_laroux 7 10" xfId="13738"/>
    <cellStyle name="ÅëÈ­_laroux 7 10" xfId="11698"/>
    <cellStyle name="AeE­_laroux 7 2" xfId="2919"/>
    <cellStyle name="ÅëÈ­_laroux 7 2" xfId="7771"/>
    <cellStyle name="AeE­_laroux 7 3" xfId="10411"/>
    <cellStyle name="ÅëÈ­_laroux 7 3" xfId="10544"/>
    <cellStyle name="AeE­_laroux 7 4" xfId="11299"/>
    <cellStyle name="ÅëÈ­_laroux 7 4" xfId="10059"/>
    <cellStyle name="AeE­_laroux 7 5" xfId="12175"/>
    <cellStyle name="ÅëÈ­_laroux 7 5" xfId="6533"/>
    <cellStyle name="AeE­_laroux 7 6" xfId="10036"/>
    <cellStyle name="ÅëÈ­_laroux 7 6" xfId="12260"/>
    <cellStyle name="AeE­_laroux 7 7" xfId="6837"/>
    <cellStyle name="ÅëÈ­_laroux 7 7" xfId="12666"/>
    <cellStyle name="AeE­_laroux 7 8" xfId="12287"/>
    <cellStyle name="ÅëÈ­_laroux 7 8" xfId="13033"/>
    <cellStyle name="AeE­_laroux 7 9" xfId="12692"/>
    <cellStyle name="ÅëÈ­_laroux 7 9" xfId="13359"/>
    <cellStyle name="AeE­_laroux 8" xfId="3621"/>
    <cellStyle name="ÅëÈ­_laroux 8" xfId="3622"/>
    <cellStyle name="AeE­_laroux 8 10" xfId="11886"/>
    <cellStyle name="ÅëÈ­_laroux 8 10" xfId="12819"/>
    <cellStyle name="AeE­_laroux 8 2" xfId="7772"/>
    <cellStyle name="ÅëÈ­_laroux 8 2" xfId="2665"/>
    <cellStyle name="AeE­_laroux 8 3" xfId="10545"/>
    <cellStyle name="ÅëÈ­_laroux 8 3" xfId="10387"/>
    <cellStyle name="AeE­_laroux 8 4" xfId="10060"/>
    <cellStyle name="ÅëÈ­_laroux 8 4" xfId="6418"/>
    <cellStyle name="AeE­_laroux 8 5" xfId="11576"/>
    <cellStyle name="ÅëÈ­_laroux 8 5" xfId="10765"/>
    <cellStyle name="AeE­_laroux 8 6" xfId="9964"/>
    <cellStyle name="ÅëÈ­_laroux 8 6" xfId="6930"/>
    <cellStyle name="AeE­_laroux 8 7" xfId="9650"/>
    <cellStyle name="ÅëÈ­_laroux 8 7" xfId="10920"/>
    <cellStyle name="AeE­_laroux 8 8" xfId="10234"/>
    <cellStyle name="ÅëÈ­_laroux 8 8" xfId="9559"/>
    <cellStyle name="AeE­_laroux 8 9" xfId="11553"/>
    <cellStyle name="ÅëÈ­_laroux 8 9" xfId="12269"/>
    <cellStyle name="AeE­_laroux 9" xfId="3623"/>
    <cellStyle name="ÅëÈ­_laroux 9" xfId="3624"/>
    <cellStyle name="AeE­_laroux 9 10" xfId="11358"/>
    <cellStyle name="ÅëÈ­_laroux 9 10" xfId="13618"/>
    <cellStyle name="AeE­_laroux 9 2" xfId="6799"/>
    <cellStyle name="ÅëÈ­_laroux 9 2" xfId="7833"/>
    <cellStyle name="AeE­_laroux 9 3" xfId="10386"/>
    <cellStyle name="ÅëÈ­_laroux 9 3" xfId="10603"/>
    <cellStyle name="AeE­_laroux 9 4" xfId="6416"/>
    <cellStyle name="ÅëÈ­_laroux 9 4" xfId="10964"/>
    <cellStyle name="AeE­_laroux 9 5" xfId="10804"/>
    <cellStyle name="ÅëÈ­_laroux 9 5" xfId="11925"/>
    <cellStyle name="AeE­_laroux 9 6" xfId="2156"/>
    <cellStyle name="ÅëÈ­_laroux 9 6" xfId="12419"/>
    <cellStyle name="AeE­_laroux 9 7" xfId="10229"/>
    <cellStyle name="ÅëÈ­_laroux 9 7" xfId="12813"/>
    <cellStyle name="AeE­_laroux 9 8" xfId="6792"/>
    <cellStyle name="ÅëÈ­_laroux 9 8" xfId="13160"/>
    <cellStyle name="AeE­_laroux 9 9" xfId="12112"/>
    <cellStyle name="ÅëÈ­_laroux 9 9" xfId="13447"/>
    <cellStyle name="AeE­_laroux_1" xfId="3625"/>
    <cellStyle name="ÅëÈ­_laroux_1" xfId="712"/>
    <cellStyle name="AeE­_laroux_1 10" xfId="713"/>
    <cellStyle name="ÅëÈ­_laroux_1 10" xfId="3626"/>
    <cellStyle name="AeE­_laroux_1 11" xfId="3627"/>
    <cellStyle name="ÅëÈ­_laroux_1 11" xfId="3628"/>
    <cellStyle name="AeE­_laroux_1 12" xfId="3629"/>
    <cellStyle name="ÅëÈ­_laroux_1 12" xfId="3630"/>
    <cellStyle name="AeE­_laroux_1 13" xfId="3631"/>
    <cellStyle name="ÅëÈ­_laroux_1 13" xfId="3632"/>
    <cellStyle name="AeE­_laroux_1 14" xfId="3633"/>
    <cellStyle name="ÅëÈ­_laroux_1 14" xfId="3634"/>
    <cellStyle name="AeE­_laroux_1 15" xfId="5627"/>
    <cellStyle name="ÅëÈ­_laroux_1 15" xfId="5222"/>
    <cellStyle name="AeE­_laroux_1 16" xfId="5563"/>
    <cellStyle name="ÅëÈ­_laroux_1 16" xfId="5614"/>
    <cellStyle name="AeE­_laroux_1 17" xfId="5327"/>
    <cellStyle name="ÅëÈ­_laroux_1 17" xfId="5591"/>
    <cellStyle name="AeE­_laroux_1 18" xfId="5658"/>
    <cellStyle name="ÅëÈ­_laroux_1 18" xfId="5564"/>
    <cellStyle name="AeE­_laroux_1 19" xfId="5621"/>
    <cellStyle name="ÅëÈ­_laroux_1 19" xfId="5581"/>
    <cellStyle name="AeE­_laroux_1 2" xfId="3279"/>
    <cellStyle name="ÅëÈ­_laroux_1 2" xfId="3635"/>
    <cellStyle name="AeE­_laroux_1 2 10" xfId="13517"/>
    <cellStyle name="ÅëÈ­_laroux_1 2 10" xfId="13668"/>
    <cellStyle name="AeE­_laroux_1 2 11" xfId="13669"/>
    <cellStyle name="ÅëÈ­_laroux_1 2 2" xfId="2996"/>
    <cellStyle name="AeE­_laroux_1 2 3" xfId="2789"/>
    <cellStyle name="ÅëÈ­_laroux_1 2 3" xfId="9847"/>
    <cellStyle name="AeE­_laroux_1 2 4" xfId="9846"/>
    <cellStyle name="ÅëÈ­_laroux_1 2 4" xfId="11119"/>
    <cellStyle name="AeE­_laroux_1 2 5" xfId="11162"/>
    <cellStyle name="ÅëÈ­_laroux_1 2 5" xfId="12046"/>
    <cellStyle name="AeE­_laroux_1 2 6" xfId="12047"/>
    <cellStyle name="ÅëÈ­_laroux_1 2 6" xfId="12529"/>
    <cellStyle name="AeE­_laroux_1 2 7" xfId="12530"/>
    <cellStyle name="ÅëÈ­_laroux_1 2 7" xfId="12906"/>
    <cellStyle name="AeE­_laroux_1 2 8" xfId="12907"/>
    <cellStyle name="ÅëÈ­_laroux_1 2 8" xfId="13249"/>
    <cellStyle name="AeE­_laroux_1 2 9" xfId="13250"/>
    <cellStyle name="ÅëÈ­_laroux_1 2 9" xfId="13516"/>
    <cellStyle name="AeE­_laroux_1 21" xfId="5741"/>
    <cellStyle name="ÅëÈ­_laroux_1 21" xfId="5719"/>
    <cellStyle name="AeE­_laroux_1 22" xfId="5706"/>
    <cellStyle name="ÅëÈ­_laroux_1 22" xfId="5737"/>
    <cellStyle name="AeE­_laroux_1 3" xfId="5221"/>
    <cellStyle name="ÅëÈ­_laroux_1 3" xfId="3636"/>
    <cellStyle name="AeE­_laroux_1 3 2" xfId="3637"/>
    <cellStyle name="ÅëÈ­_laroux_1 4" xfId="3638"/>
    <cellStyle name="AeE­_laroux_1 4 2" xfId="3639"/>
    <cellStyle name="ÅëÈ­_laroux_1 5" xfId="3640"/>
    <cellStyle name="AeE­_laroux_1 5 2" xfId="3641"/>
    <cellStyle name="ÅëÈ­_laroux_1 6" xfId="3642"/>
    <cellStyle name="AeE­_laroux_1 7" xfId="3643"/>
    <cellStyle name="ÅëÈ­_laroux_1 7" xfId="3644"/>
    <cellStyle name="AeE­_laroux_1 8" xfId="3645"/>
    <cellStyle name="ÅëÈ­_laroux_1 8" xfId="3646"/>
    <cellStyle name="AeE­_laroux_1 9" xfId="3647"/>
    <cellStyle name="ÅëÈ­_laroux_1 9" xfId="3648"/>
    <cellStyle name="AeE­_laroux_1_4대목표집계표" xfId="5223"/>
    <cellStyle name="ÅëÈ­_laroux_2" xfId="714"/>
    <cellStyle name="AeE­_laroux_2_기본DATA" xfId="6010"/>
    <cellStyle name="ÅëÈ­_laroux_2_기본DATA" xfId="2855"/>
    <cellStyle name="AeE­_laroux_2_보고서1(1)" xfId="2696"/>
    <cellStyle name="ÅëÈ­_laroux_2_보고서1(1)" xfId="7600"/>
    <cellStyle name="AeE­_laroux_3" xfId="715"/>
    <cellStyle name="ÅëÈ­_laroux_3" xfId="716"/>
    <cellStyle name="AeE­_laroux_3 10" xfId="717"/>
    <cellStyle name="ÅëÈ­_laroux_3 10" xfId="3649"/>
    <cellStyle name="AeE­_laroux_3 10 10" xfId="13604"/>
    <cellStyle name="ÅëÈ­_laroux_3 10 10" xfId="13628"/>
    <cellStyle name="AeE­_laroux_3 10 2" xfId="6811"/>
    <cellStyle name="ÅëÈ­_laroux_3 10 2" xfId="5974"/>
    <cellStyle name="AeE­_laroux_3 10 3" xfId="9854"/>
    <cellStyle name="ÅëÈ­_laroux_3 10 3" xfId="10358"/>
    <cellStyle name="AeE­_laroux_3 10 4" xfId="10988"/>
    <cellStyle name="ÅëÈ­_laroux_3 10 4" xfId="11048"/>
    <cellStyle name="AeE­_laroux_3 10 5" xfId="11893"/>
    <cellStyle name="ÅëÈ­_laroux_3 10 5" xfId="11947"/>
    <cellStyle name="AeE­_laroux_3 10 6" xfId="11526"/>
    <cellStyle name="ÅëÈ­_laroux_3 10 6" xfId="12439"/>
    <cellStyle name="AeE­_laroux_3 10 7" xfId="9585"/>
    <cellStyle name="ÅëÈ­_laroux_3 10 7" xfId="12832"/>
    <cellStyle name="AeE­_laroux_3 10 8" xfId="11419"/>
    <cellStyle name="ÅëÈ­_laroux_3 10 8" xfId="13179"/>
    <cellStyle name="AeE­_laroux_3 10 9" xfId="10092"/>
    <cellStyle name="ÅëÈ­_laroux_3 10 9" xfId="13463"/>
    <cellStyle name="AeE­_laroux_3 11" xfId="3650"/>
    <cellStyle name="ÅëÈ­_laroux_3 11" xfId="3651"/>
    <cellStyle name="AeE­_laroux_3 11 10" xfId="2395"/>
    <cellStyle name="ÅëÈ­_laroux_3 11 10" xfId="12843"/>
    <cellStyle name="AeE­_laroux_3 11 2" xfId="7862"/>
    <cellStyle name="ÅëÈ­_laroux_3 11 2" xfId="7861"/>
    <cellStyle name="AeE­_laroux_3 11 3" xfId="10629"/>
    <cellStyle name="ÅëÈ­_laroux_3 11 3" xfId="10628"/>
    <cellStyle name="AeE­_laroux_3 11 4" xfId="11670"/>
    <cellStyle name="ÅëÈ­_laroux_3 11 4" xfId="11702"/>
    <cellStyle name="AeE­_laroux_3 11 5" xfId="11668"/>
    <cellStyle name="ÅëÈ­_laroux_3 11 5" xfId="10438"/>
    <cellStyle name="AeE­_laroux_3 11 6" xfId="12235"/>
    <cellStyle name="ÅëÈ­_laroux_3 11 6" xfId="12236"/>
    <cellStyle name="AeE­_laroux_3 11 7" xfId="12023"/>
    <cellStyle name="ÅëÈ­_laroux_3 11 7" xfId="11990"/>
    <cellStyle name="AeE­_laroux_3 11 8" xfId="10738"/>
    <cellStyle name="ÅëÈ­_laroux_3 11 8" xfId="12476"/>
    <cellStyle name="AeE­_laroux_3 11 9" xfId="11949"/>
    <cellStyle name="ÅëÈ­_laroux_3 11 9" xfId="12864"/>
    <cellStyle name="AeE­_laroux_3 12" xfId="3652"/>
    <cellStyle name="ÅëÈ­_laroux_3 12" xfId="3653"/>
    <cellStyle name="AeE­_laroux_3 12 10" xfId="12728"/>
    <cellStyle name="ÅëÈ­_laroux_3 12 10" xfId="13242"/>
    <cellStyle name="AeE­_laroux_3 12 2" xfId="6835"/>
    <cellStyle name="ÅëÈ­_laroux_3 12 2" xfId="6239"/>
    <cellStyle name="AeE­_laroux_3 12 3" xfId="10306"/>
    <cellStyle name="ÅëÈ­_laroux_3 12 3" xfId="10307"/>
    <cellStyle name="AeE­_laroux_3 12 4" xfId="9796"/>
    <cellStyle name="ÅëÈ­_laroux_3 12 4" xfId="10749"/>
    <cellStyle name="AeE­_laroux_3 12 5" xfId="10716"/>
    <cellStyle name="ÅëÈ­_laroux_3 12 5" xfId="9738"/>
    <cellStyle name="AeE­_laroux_3 12 6" xfId="10932"/>
    <cellStyle name="ÅëÈ­_laroux_3 12 6" xfId="10986"/>
    <cellStyle name="AeE­_laroux_3 12 7" xfId="11820"/>
    <cellStyle name="ÅëÈ­_laroux_3 12 7" xfId="11819"/>
    <cellStyle name="AeE­_laroux_3 12 8" xfId="12317"/>
    <cellStyle name="ÅëÈ­_laroux_3 12 8" xfId="12316"/>
    <cellStyle name="AeE­_laroux_3 12 9" xfId="12718"/>
    <cellStyle name="ÅëÈ­_laroux_3 12 9" xfId="12717"/>
    <cellStyle name="AeE­_laroux_3 13" xfId="3654"/>
    <cellStyle name="ÅëÈ­_laroux_3 13" xfId="3655"/>
    <cellStyle name="AeE­_laroux_3 13 10" xfId="13557"/>
    <cellStyle name="ÅëÈ­_laroux_3 13 10" xfId="12472"/>
    <cellStyle name="AeE­_laroux_3 13 2" xfId="7922"/>
    <cellStyle name="ÅëÈ­_laroux_3 13 2" xfId="7921"/>
    <cellStyle name="AeE­_laroux_3 13 3" xfId="10684"/>
    <cellStyle name="ÅëÈ­_laroux_3 13 3" xfId="10683"/>
    <cellStyle name="AeE­_laroux_3 13 4" xfId="2974"/>
    <cellStyle name="ÅëÈ­_laroux_3 13 4" xfId="6899"/>
    <cellStyle name="AeE­_laroux_3 13 5" xfId="11449"/>
    <cellStyle name="ÅëÈ­_laroux_3 13 5" xfId="11487"/>
    <cellStyle name="AeE­_laroux_3 13 6" xfId="10205"/>
    <cellStyle name="ÅëÈ­_laroux_3 13 6" xfId="11481"/>
    <cellStyle name="AeE­_laroux_3 13 7" xfId="12137"/>
    <cellStyle name="ÅëÈ­_laroux_3 13 7" xfId="10565"/>
    <cellStyle name="AeE­_laroux_3 13 8" xfId="12581"/>
    <cellStyle name="ÅëÈ­_laroux_3 13 8" xfId="10335"/>
    <cellStyle name="AeE­_laroux_3 13 9" xfId="12954"/>
    <cellStyle name="ÅëÈ­_laroux_3 13 9" xfId="2715"/>
    <cellStyle name="AeE­_laroux_3 14" xfId="3656"/>
    <cellStyle name="ÅëÈ­_laroux_3 14" xfId="3657"/>
    <cellStyle name="AeE­_laroux_3 14 10" xfId="13227"/>
    <cellStyle name="ÅëÈ­_laroux_3 14 10" xfId="11156"/>
    <cellStyle name="AeE­_laroux_3 14 2" xfId="6376"/>
    <cellStyle name="ÅëÈ­_laroux_3 14 2" xfId="2216"/>
    <cellStyle name="AeE­_laroux_3 14 3" xfId="2245"/>
    <cellStyle name="ÅëÈ­_laroux_3 14 3" xfId="6710"/>
    <cellStyle name="AeE­_laroux_3 14 4" xfId="7645"/>
    <cellStyle name="ÅëÈ­_laroux_3 14 4" xfId="7034"/>
    <cellStyle name="AeE­_laroux_3 14 5" xfId="11249"/>
    <cellStyle name="ÅëÈ­_laroux_3 14 5" xfId="10136"/>
    <cellStyle name="AeE­_laroux_3 14 6" xfId="11166"/>
    <cellStyle name="ÅëÈ­_laroux_3 14 6" xfId="10935"/>
    <cellStyle name="AeE­_laroux_3 14 7" xfId="9856"/>
    <cellStyle name="ÅëÈ­_laroux_3 14 7" xfId="11497"/>
    <cellStyle name="AeE­_laroux_3 14 8" xfId="9859"/>
    <cellStyle name="ÅëÈ­_laroux_3 14 8" xfId="11044"/>
    <cellStyle name="AeE­_laroux_3 14 9" xfId="10073"/>
    <cellStyle name="ÅëÈ­_laroux_3 14 9" xfId="12188"/>
    <cellStyle name="AeE­_laroux_3 15" xfId="7981"/>
    <cellStyle name="ÅëÈ­_laroux_3 15" xfId="7980"/>
    <cellStyle name="AeE­_laroux_3 16" xfId="7021"/>
    <cellStyle name="ÅëÈ­_laroux_3 16" xfId="2513"/>
    <cellStyle name="AeE­_laroux_3 17" xfId="8043"/>
    <cellStyle name="ÅëÈ­_laroux_3 17" xfId="8042"/>
    <cellStyle name="AeE­_laroux_3 18" xfId="2238"/>
    <cellStyle name="ÅëÈ­_laroux_3 18" xfId="2352"/>
    <cellStyle name="AeE­_laroux_3 19" xfId="8105"/>
    <cellStyle name="ÅëÈ­_laroux_3 19" xfId="8104"/>
    <cellStyle name="AeE­_laroux_3 2" xfId="3658"/>
    <cellStyle name="ÅëÈ­_laroux_3 2" xfId="3659"/>
    <cellStyle name="AeE­_laroux_3 2 10" xfId="13425"/>
    <cellStyle name="ÅëÈ­_laroux_3 2 10" xfId="12114"/>
    <cellStyle name="AeE­_laroux_3 2 11" xfId="13619"/>
    <cellStyle name="ÅëÈ­_laroux_3 2 2" xfId="2898"/>
    <cellStyle name="AeE­_laroux_3 2 3" xfId="2597"/>
    <cellStyle name="ÅëÈ­_laroux_3 2 3" xfId="9855"/>
    <cellStyle name="AeE­_laroux_3 2 4" xfId="9853"/>
    <cellStyle name="ÅëÈ­_laroux_3 2 4" xfId="10987"/>
    <cellStyle name="AeE­_laroux_3 2 5" xfId="10974"/>
    <cellStyle name="ÅëÈ­_laroux_3 2 5" xfId="11853"/>
    <cellStyle name="AeE­_laroux_3 2 6" xfId="11931"/>
    <cellStyle name="ÅëÈ­_laroux_3 2 6" xfId="12351"/>
    <cellStyle name="AeE­_laroux_3 2 7" xfId="12387"/>
    <cellStyle name="ÅëÈ­_laroux_3 2 7" xfId="12751"/>
    <cellStyle name="AeE­_laroux_3 2 8" xfId="12782"/>
    <cellStyle name="ÅëÈ­_laroux_3 2 8" xfId="13111"/>
    <cellStyle name="AeE­_laroux_3 2 9" xfId="13136"/>
    <cellStyle name="ÅëÈ­_laroux_3 2 9" xfId="13409"/>
    <cellStyle name="AeE­_laroux_3 20" xfId="2514"/>
    <cellStyle name="ÅëÈ­_laroux_3 20" xfId="2635"/>
    <cellStyle name="AeE­_laroux_3 21" xfId="8168"/>
    <cellStyle name="ÅëÈ­_laroux_3 21" xfId="8167"/>
    <cellStyle name="AeE­_laroux_3 22" xfId="5921"/>
    <cellStyle name="ÅëÈ­_laroux_3 22" xfId="7233"/>
    <cellStyle name="AeE­_laroux_3 23" xfId="8232"/>
    <cellStyle name="ÅëÈ­_laroux_3 23" xfId="8231"/>
    <cellStyle name="AeE­_laroux_3 24" xfId="8284"/>
    <cellStyle name="ÅëÈ­_laroux_3 24" xfId="8283"/>
    <cellStyle name="AeE­_laroux_3 25" xfId="8364"/>
    <cellStyle name="ÅëÈ­_laroux_3 25" xfId="8363"/>
    <cellStyle name="AeE­_laroux_3 26" xfId="8428"/>
    <cellStyle name="ÅëÈ­_laroux_3 26" xfId="8427"/>
    <cellStyle name="AeE­_laroux_3 27" xfId="8490"/>
    <cellStyle name="ÅëÈ­_laroux_3 27" xfId="8489"/>
    <cellStyle name="AeE­_laroux_3 28" xfId="8554"/>
    <cellStyle name="ÅëÈ­_laroux_3 28" xfId="8553"/>
    <cellStyle name="AeE­_laroux_3 29" xfId="8616"/>
    <cellStyle name="ÅëÈ­_laroux_3 29" xfId="8615"/>
    <cellStyle name="AeE­_laroux_3 3" xfId="2838"/>
    <cellStyle name="ÅëÈ­_laroux_3 3" xfId="3660"/>
    <cellStyle name="AeE­_laroux_3 3 2" xfId="3661"/>
    <cellStyle name="ÅëÈ­_laroux_3 3 2" xfId="6946"/>
    <cellStyle name="AeE­_laroux_3 30" xfId="8680"/>
    <cellStyle name="ÅëÈ­_laroux_3 30" xfId="8679"/>
    <cellStyle name="AeE­_laroux_3 31" xfId="8742"/>
    <cellStyle name="ÅëÈ­_laroux_3 31" xfId="8741"/>
    <cellStyle name="AeE­_laroux_3 32" xfId="8804"/>
    <cellStyle name="ÅëÈ­_laroux_3 32" xfId="8803"/>
    <cellStyle name="AeE­_laroux_3 33" xfId="8866"/>
    <cellStyle name="ÅëÈ­_laroux_3 33" xfId="8865"/>
    <cellStyle name="AeE­_laroux_3 34" xfId="8927"/>
    <cellStyle name="ÅëÈ­_laroux_3 34" xfId="8926"/>
    <cellStyle name="AeE­_laroux_3 35" xfId="8988"/>
    <cellStyle name="ÅëÈ­_laroux_3 35" xfId="8987"/>
    <cellStyle name="AeE­_laroux_3 36" xfId="9048"/>
    <cellStyle name="ÅëÈ­_laroux_3 36" xfId="9047"/>
    <cellStyle name="AeE­_laroux_3 37" xfId="9107"/>
    <cellStyle name="ÅëÈ­_laroux_3 37" xfId="9106"/>
    <cellStyle name="AeE­_laroux_3 38" xfId="9164"/>
    <cellStyle name="ÅëÈ­_laroux_3 38" xfId="9163"/>
    <cellStyle name="AeE­_laroux_3 39" xfId="9219"/>
    <cellStyle name="ÅëÈ­_laroux_3 39" xfId="9218"/>
    <cellStyle name="AeE­_laroux_3 4" xfId="6538"/>
    <cellStyle name="ÅëÈ­_laroux_3 4" xfId="3662"/>
    <cellStyle name="AeE­_laroux_3 4 2" xfId="3663"/>
    <cellStyle name="ÅëÈ­_laroux_3 4 2" xfId="2548"/>
    <cellStyle name="AeE­_laroux_3 40" xfId="9271"/>
    <cellStyle name="ÅëÈ­_laroux_3 40" xfId="9270"/>
    <cellStyle name="AeE­_laroux_3 41" xfId="9319"/>
    <cellStyle name="ÅëÈ­_laroux_3 41" xfId="9318"/>
    <cellStyle name="AeE­_laroux_3 42" xfId="9367"/>
    <cellStyle name="ÅëÈ­_laroux_3 42" xfId="9366"/>
    <cellStyle name="AeE­_laroux_3 43" xfId="9409"/>
    <cellStyle name="ÅëÈ­_laroux_3 43" xfId="9408"/>
    <cellStyle name="AeE­_laroux_3 44" xfId="9447"/>
    <cellStyle name="ÅëÈ­_laroux_3 44" xfId="9446"/>
    <cellStyle name="AeE­_laroux_3 5" xfId="6252"/>
    <cellStyle name="ÅëÈ­_laroux_3 5" xfId="3664"/>
    <cellStyle name="AeE­_laroux_3 5 2" xfId="3665"/>
    <cellStyle name="ÅëÈ­_laroux_3 5 2" xfId="7580"/>
    <cellStyle name="AeE­_laroux_3 6" xfId="7753"/>
    <cellStyle name="ÅëÈ­_laroux_3 6" xfId="3666"/>
    <cellStyle name="AeE­_laroux_3 7" xfId="3667"/>
    <cellStyle name="ÅëÈ­_laroux_3 7" xfId="3668"/>
    <cellStyle name="AeE­_laroux_3 7 10" xfId="13764"/>
    <cellStyle name="ÅëÈ­_laroux_3 7 10" xfId="13700"/>
    <cellStyle name="AeE­_laroux_3 7 2" xfId="2347"/>
    <cellStyle name="ÅëÈ­_laroux_3 7 2" xfId="7752"/>
    <cellStyle name="AeE­_laroux_3 7 3" xfId="10406"/>
    <cellStyle name="ÅëÈ­_laroux_3 7 3" xfId="10529"/>
    <cellStyle name="AeE­_laroux_3 7 4" xfId="11412"/>
    <cellStyle name="ÅëÈ­_laroux_3 7 4" xfId="11204"/>
    <cellStyle name="AeE­_laroux_3 7 5" xfId="10185"/>
    <cellStyle name="ÅëÈ­_laroux_3 7 5" xfId="11537"/>
    <cellStyle name="AeE­_laroux_3 7 6" xfId="11971"/>
    <cellStyle name="ÅëÈ­_laroux_3 7 6" xfId="12565"/>
    <cellStyle name="AeE­_laroux_3 7 7" xfId="12459"/>
    <cellStyle name="ÅëÈ­_laroux_3 7 7" xfId="12940"/>
    <cellStyle name="AeE­_laroux_3 7 8" xfId="12852"/>
    <cellStyle name="ÅëÈ­_laroux_3 7 8" xfId="13275"/>
    <cellStyle name="AeE­_laroux_3 7 9" xfId="13196"/>
    <cellStyle name="ÅëÈ­_laroux_3 7 9" xfId="13543"/>
    <cellStyle name="AeE­_laroux_3 8" xfId="3669"/>
    <cellStyle name="ÅëÈ­_laroux_3 8" xfId="3670"/>
    <cellStyle name="AeE­_laroux_3 8 10" xfId="13749"/>
    <cellStyle name="ÅëÈ­_laroux_3 8 10" xfId="13763"/>
    <cellStyle name="AeE­_laroux_3 8 2" xfId="7814"/>
    <cellStyle name="ÅëÈ­_laroux_3 8 2" xfId="7583"/>
    <cellStyle name="AeE­_laroux_3 8 3" xfId="10585"/>
    <cellStyle name="ÅëÈ­_laroux_3 8 3" xfId="10407"/>
    <cellStyle name="AeE­_laroux_3 8 4" xfId="11333"/>
    <cellStyle name="ÅëÈ­_laroux_3 8 4" xfId="11370"/>
    <cellStyle name="AeE­_laroux_3 8 5" xfId="12193"/>
    <cellStyle name="ÅëÈ­_laroux_3 8 5" xfId="7112"/>
    <cellStyle name="AeE­_laroux_3 8 6" xfId="11904"/>
    <cellStyle name="ÅëÈ­_laroux_3 8 6" xfId="11972"/>
    <cellStyle name="AeE­_laroux_3 8 7" xfId="12397"/>
    <cellStyle name="ÅëÈ­_laroux_3 8 7" xfId="12460"/>
    <cellStyle name="AeE­_laroux_3 8 8" xfId="12791"/>
    <cellStyle name="ÅëÈ­_laroux_3 8 8" xfId="12853"/>
    <cellStyle name="AeE­_laroux_3 8 9" xfId="13142"/>
    <cellStyle name="ÅëÈ­_laroux_3 8 9" xfId="13197"/>
    <cellStyle name="AeE­_laroux_3 9" xfId="3671"/>
    <cellStyle name="ÅëÈ­_laroux_3 9" xfId="3672"/>
    <cellStyle name="AeE­_laroux_3 9 10" xfId="13647"/>
    <cellStyle name="ÅëÈ­_laroux_3 9 10" xfId="13770"/>
    <cellStyle name="AeE­_laroux_3 9 2" xfId="6012"/>
    <cellStyle name="ÅëÈ­_laroux_3 9 2" xfId="7809"/>
    <cellStyle name="AeE­_laroux_3 9 3" xfId="10357"/>
    <cellStyle name="ÅëÈ­_laroux_3 9 3" xfId="10580"/>
    <cellStyle name="AeE­_laroux_3 9 4" xfId="11047"/>
    <cellStyle name="ÅëÈ­_laroux_3 9 4" xfId="11454"/>
    <cellStyle name="AeE­_laroux_3 9 5" xfId="11987"/>
    <cellStyle name="ÅëÈ­_laroux_3 9 5" xfId="9955"/>
    <cellStyle name="AeE­_laroux_3 9 6" xfId="11821"/>
    <cellStyle name="ÅëÈ­_laroux_3 9 6" xfId="10922"/>
    <cellStyle name="AeE­_laroux_3 9 7" xfId="12318"/>
    <cellStyle name="ÅëÈ­_laroux_3 9 7" xfId="2702"/>
    <cellStyle name="AeE­_laroux_3 9 8" xfId="12719"/>
    <cellStyle name="ÅëÈ­_laroux_3 9 8" xfId="11197"/>
    <cellStyle name="AeE­_laroux_3 9 9" xfId="13080"/>
    <cellStyle name="ÅëÈ­_laroux_3 9 9" xfId="11136"/>
    <cellStyle name="AeE­_laroux_3_보고서1(1)" xfId="6444"/>
    <cellStyle name="ÅëÈ­_laroux_3_보고서1(1)" xfId="2640"/>
    <cellStyle name="AeE­_laroux_4" xfId="3673"/>
    <cellStyle name="ÅëÈ­_laroux_4" xfId="718"/>
    <cellStyle name="AeE­_laroux_5" xfId="719"/>
    <cellStyle name="ÅëÈ­_laroux_5" xfId="720"/>
    <cellStyle name="AeE­_laroux_기본DATA" xfId="7084"/>
    <cellStyle name="ÅëÈ­_laroux_기본DATA" xfId="2175"/>
    <cellStyle name="AeE­_laroux_보고서1(1)" xfId="5978"/>
    <cellStyle name="ÅëÈ­_laroux_보고서1(1)" xfId="2626"/>
    <cellStyle name="AeE­_MBO_0" xfId="721"/>
    <cellStyle name="ÅëÈ­_MBO_0" xfId="722"/>
    <cellStyle name="AeE­_MBO_0 10" xfId="723"/>
    <cellStyle name="ÅëÈ­_MBO_0 10" xfId="3674"/>
    <cellStyle name="AeE­_MBO_0 10 10" xfId="13580"/>
    <cellStyle name="ÅëÈ­_MBO_0 10 10" xfId="13322"/>
    <cellStyle name="AeE­_MBO_0 10 2" xfId="6914"/>
    <cellStyle name="ÅëÈ­_MBO_0 10 2" xfId="6149"/>
    <cellStyle name="AeE­_MBO_0 10 3" xfId="9867"/>
    <cellStyle name="ÅëÈ­_MBO_0 10 3" xfId="10390"/>
    <cellStyle name="AeE­_MBO_0 10 4" xfId="9632"/>
    <cellStyle name="ÅëÈ­_MBO_0 10 4" xfId="11728"/>
    <cellStyle name="AeE­_MBO_0 10 5" xfId="11215"/>
    <cellStyle name="ÅëÈ­_MBO_0 10 5" xfId="11062"/>
    <cellStyle name="AeE­_MBO_0 10 6" xfId="10007"/>
    <cellStyle name="ÅëÈ­_MBO_0 10 6" xfId="9662"/>
    <cellStyle name="AeE­_MBO_0 10 7" xfId="11762"/>
    <cellStyle name="ÅëÈ­_MBO_0 10 7" xfId="10091"/>
    <cellStyle name="AeE­_MBO_0 10 8" xfId="9746"/>
    <cellStyle name="ÅëÈ­_MBO_0 10 8" xfId="2402"/>
    <cellStyle name="AeE­_MBO_0 10 9" xfId="7251"/>
    <cellStyle name="ÅëÈ­_MBO_0 10 9" xfId="11713"/>
    <cellStyle name="AeE­_MBO_0 11" xfId="3675"/>
    <cellStyle name="ÅëÈ­_MBO_0 11" xfId="3676"/>
    <cellStyle name="AeE­_MBO_0 11 10" xfId="13638"/>
    <cellStyle name="ÅëÈ­_MBO_0 11 10" xfId="13637"/>
    <cellStyle name="AeE­_MBO_0 11 2" xfId="7831"/>
    <cellStyle name="ÅëÈ­_MBO_0 11 2" xfId="7830"/>
    <cellStyle name="AeE­_MBO_0 11 3" xfId="10601"/>
    <cellStyle name="ÅëÈ­_MBO_0 11 3" xfId="10600"/>
    <cellStyle name="AeE­_MBO_0 11 4" xfId="11019"/>
    <cellStyle name="ÅëÈ­_MBO_0 11 4" xfId="11068"/>
    <cellStyle name="AeE­_MBO_0 11 5" xfId="11964"/>
    <cellStyle name="ÅëÈ­_MBO_0 11 5" xfId="11963"/>
    <cellStyle name="AeE­_MBO_0 11 6" xfId="12454"/>
    <cellStyle name="ÅëÈ­_MBO_0 11 6" xfId="12453"/>
    <cellStyle name="AeE­_MBO_0 11 7" xfId="12848"/>
    <cellStyle name="ÅëÈ­_MBO_0 11 7" xfId="12847"/>
    <cellStyle name="AeE­_MBO_0 11 8" xfId="13192"/>
    <cellStyle name="ÅëÈ­_MBO_0 11 8" xfId="13191"/>
    <cellStyle name="AeE­_MBO_0 11 9" xfId="13475"/>
    <cellStyle name="ÅëÈ­_MBO_0 11 9" xfId="13474"/>
    <cellStyle name="AeE­_MBO_0 12" xfId="3677"/>
    <cellStyle name="ÅëÈ­_MBO_0 12" xfId="3678"/>
    <cellStyle name="AeE­_MBO_0 12 10" xfId="13758"/>
    <cellStyle name="ÅëÈ­_MBO_0 12 10" xfId="13759"/>
    <cellStyle name="AeE­_MBO_0 12 2" xfId="2945"/>
    <cellStyle name="ÅëÈ­_MBO_0 12 2" xfId="7000"/>
    <cellStyle name="AeE­_MBO_0 12 3" xfId="10341"/>
    <cellStyle name="ÅëÈ­_MBO_0 12 3" xfId="10342"/>
    <cellStyle name="AeE­_MBO_0 12 4" xfId="11392"/>
    <cellStyle name="ÅëÈ­_MBO_0 12 4" xfId="11354"/>
    <cellStyle name="AeE­_MBO_0 12 5" xfId="10129"/>
    <cellStyle name="ÅëÈ­_MBO_0 12 5" xfId="10967"/>
    <cellStyle name="AeE­_MBO_0 12 6" xfId="10072"/>
    <cellStyle name="ÅëÈ­_MBO_0 12 6" xfId="10071"/>
    <cellStyle name="AeE­_MBO_0 12 7" xfId="11848"/>
    <cellStyle name="ÅëÈ­_MBO_0 12 7" xfId="11895"/>
    <cellStyle name="AeE­_MBO_0 12 8" xfId="12346"/>
    <cellStyle name="ÅëÈ­_MBO_0 12 8" xfId="12388"/>
    <cellStyle name="AeE­_MBO_0 12 9" xfId="12746"/>
    <cellStyle name="ÅëÈ­_MBO_0 12 9" xfId="12783"/>
    <cellStyle name="AeE­_MBO_0 13" xfId="3679"/>
    <cellStyle name="ÅëÈ­_MBO_0 13" xfId="3680"/>
    <cellStyle name="AeE­_MBO_0 13 10" xfId="13761"/>
    <cellStyle name="ÅëÈ­_MBO_0 13 10" xfId="13760"/>
    <cellStyle name="AeE­_MBO_0 13 2" xfId="7879"/>
    <cellStyle name="ÅëÈ­_MBO_0 13 2" xfId="7878"/>
    <cellStyle name="AeE­_MBO_0 13 3" xfId="10643"/>
    <cellStyle name="ÅëÈ­_MBO_0 13 3" xfId="10642"/>
    <cellStyle name="AeE­_MBO_0 13 4" xfId="11365"/>
    <cellStyle name="ÅëÈ­_MBO_0 13 4" xfId="11410"/>
    <cellStyle name="AeE­_MBO_0 13 5" xfId="12208"/>
    <cellStyle name="ÅëÈ­_MBO_0 13 5" xfId="12207"/>
    <cellStyle name="AeE­_MBO_0 13 6" xfId="9713"/>
    <cellStyle name="ÅëÈ­_MBO_0 13 6" xfId="9607"/>
    <cellStyle name="AeE­_MBO_0 13 7" xfId="9932"/>
    <cellStyle name="ÅëÈ­_MBO_0 13 7" xfId="10253"/>
    <cellStyle name="AeE­_MBO_0 13 8" xfId="11651"/>
    <cellStyle name="ÅëÈ­_MBO_0 13 8" xfId="2727"/>
    <cellStyle name="AeE­_MBO_0 13 9" xfId="10758"/>
    <cellStyle name="ÅëÈ­_MBO_0 13 9" xfId="12024"/>
    <cellStyle name="AeE­_MBO_0 14" xfId="3681"/>
    <cellStyle name="ÅëÈ­_MBO_0 14" xfId="3682"/>
    <cellStyle name="AeE­_MBO_0 14 10" xfId="13633"/>
    <cellStyle name="ÅëÈ­_MBO_0 14 10" xfId="13634"/>
    <cellStyle name="AeE­_MBO_0 14 2" xfId="2578"/>
    <cellStyle name="ÅëÈ­_MBO_0 14 2" xfId="2931"/>
    <cellStyle name="AeE­_MBO_0 14 3" xfId="10291"/>
    <cellStyle name="ÅëÈ­_MBO_0 14 3" xfId="10292"/>
    <cellStyle name="AeE­_MBO_0 14 4" xfId="11064"/>
    <cellStyle name="ÅëÈ­_MBO_0 14 4" xfId="11015"/>
    <cellStyle name="AeE­_MBO_0 14 5" xfId="11959"/>
    <cellStyle name="ÅëÈ­_MBO_0 14 5" xfId="11960"/>
    <cellStyle name="AeE­_MBO_0 14 6" xfId="12450"/>
    <cellStyle name="ÅëÈ­_MBO_0 14 6" xfId="12416"/>
    <cellStyle name="AeE­_MBO_0 14 7" xfId="12844"/>
    <cellStyle name="ÅëÈ­_MBO_0 14 7" xfId="12809"/>
    <cellStyle name="AeE­_MBO_0 14 8" xfId="13188"/>
    <cellStyle name="ÅëÈ­_MBO_0 14 8" xfId="13157"/>
    <cellStyle name="AeE­_MBO_0 14 9" xfId="13471"/>
    <cellStyle name="ÅëÈ­_MBO_0 14 9" xfId="13443"/>
    <cellStyle name="AeE­_MBO_0 15" xfId="7940"/>
    <cellStyle name="ÅëÈ­_MBO_0 15" xfId="7939"/>
    <cellStyle name="AeE­_MBO_0 16" xfId="2290"/>
    <cellStyle name="ÅëÈ­_MBO_0 16" xfId="2676"/>
    <cellStyle name="AeE­_MBO_0 17" xfId="8002"/>
    <cellStyle name="ÅëÈ­_MBO_0 17" xfId="8001"/>
    <cellStyle name="AeE­_MBO_0 18" xfId="2220"/>
    <cellStyle name="ÅëÈ­_MBO_0 18" xfId="6684"/>
    <cellStyle name="AeE­_MBO_0 19" xfId="8064"/>
    <cellStyle name="ÅëÈ­_MBO_0 19" xfId="8063"/>
    <cellStyle name="AeE­_MBO_0 2" xfId="3683"/>
    <cellStyle name="ÅëÈ­_MBO_0 2" xfId="3684"/>
    <cellStyle name="AeE­_MBO_0 2 10" xfId="12905"/>
    <cellStyle name="ÅëÈ­_MBO_0 2 10" xfId="13581"/>
    <cellStyle name="AeE­_MBO_0 2 11" xfId="13528"/>
    <cellStyle name="ÅëÈ­_MBO_0 2 2" xfId="2322"/>
    <cellStyle name="AeE­_MBO_0 2 3" xfId="2776"/>
    <cellStyle name="ÅëÈ­_MBO_0 2 3" xfId="9868"/>
    <cellStyle name="AeE­_MBO_0 2 4" xfId="9866"/>
    <cellStyle name="ÅëÈ­_MBO_0 2 4" xfId="9631"/>
    <cellStyle name="AeE­_MBO_0 2 5" xfId="10763"/>
    <cellStyle name="ÅëÈ­_MBO_0 2 5" xfId="11254"/>
    <cellStyle name="AeE­_MBO_0 2 6" xfId="9725"/>
    <cellStyle name="ÅëÈ­_MBO_0 2 6" xfId="10787"/>
    <cellStyle name="AeE­_MBO_0 2 7" xfId="11161"/>
    <cellStyle name="ÅëÈ­_MBO_0 2 7" xfId="11745"/>
    <cellStyle name="AeE­_MBO_0 2 8" xfId="12044"/>
    <cellStyle name="ÅëÈ­_MBO_0 2 8" xfId="6392"/>
    <cellStyle name="AeE­_MBO_0 2 9" xfId="12527"/>
    <cellStyle name="ÅëÈ­_MBO_0 2 9" xfId="12094"/>
    <cellStyle name="AeE­_MBO_0 20" xfId="2257"/>
    <cellStyle name="ÅëÈ­_MBO_0 20" xfId="7566"/>
    <cellStyle name="AeE­_MBO_0 21" xfId="8126"/>
    <cellStyle name="ÅëÈ­_MBO_0 21" xfId="8125"/>
    <cellStyle name="AeE­_MBO_0 22" xfId="6061"/>
    <cellStyle name="ÅëÈ­_MBO_0 22" xfId="6428"/>
    <cellStyle name="AeE­_MBO_0 23" xfId="8192"/>
    <cellStyle name="ÅëÈ­_MBO_0 23" xfId="8191"/>
    <cellStyle name="AeE­_MBO_0 24" xfId="3021"/>
    <cellStyle name="ÅëÈ­_MBO_0 24" xfId="2475"/>
    <cellStyle name="AeE­_MBO_0 25" xfId="8253"/>
    <cellStyle name="ÅëÈ­_MBO_0 25" xfId="8252"/>
    <cellStyle name="AeE­_MBO_0 26" xfId="8305"/>
    <cellStyle name="ÅëÈ­_MBO_0 26" xfId="8304"/>
    <cellStyle name="AeE­_MBO_0 27" xfId="8385"/>
    <cellStyle name="ÅëÈ­_MBO_0 27" xfId="8384"/>
    <cellStyle name="AeE­_MBO_0 28" xfId="8449"/>
    <cellStyle name="ÅëÈ­_MBO_0 28" xfId="8448"/>
    <cellStyle name="AeE­_MBO_0 29" xfId="8511"/>
    <cellStyle name="ÅëÈ­_MBO_0 29" xfId="8510"/>
    <cellStyle name="AeE­_MBO_0 3" xfId="2369"/>
    <cellStyle name="ÅëÈ­_MBO_0 3" xfId="3685"/>
    <cellStyle name="AeE­_MBO_0 3 2" xfId="3686"/>
    <cellStyle name="ÅëÈ­_MBO_0 3 2" xfId="7301"/>
    <cellStyle name="AeE­_MBO_0 30" xfId="8575"/>
    <cellStyle name="ÅëÈ­_MBO_0 30" xfId="8574"/>
    <cellStyle name="AeE­_MBO_0 31" xfId="8637"/>
    <cellStyle name="ÅëÈ­_MBO_0 31" xfId="8636"/>
    <cellStyle name="AeE­_MBO_0 32" xfId="8701"/>
    <cellStyle name="ÅëÈ­_MBO_0 32" xfId="8700"/>
    <cellStyle name="AeE­_MBO_0 33" xfId="8763"/>
    <cellStyle name="ÅëÈ­_MBO_0 33" xfId="8762"/>
    <cellStyle name="AeE­_MBO_0 34" xfId="8825"/>
    <cellStyle name="ÅëÈ­_MBO_0 34" xfId="8824"/>
    <cellStyle name="AeE­_MBO_0 35" xfId="8887"/>
    <cellStyle name="ÅëÈ­_MBO_0 35" xfId="8886"/>
    <cellStyle name="AeE­_MBO_0 36" xfId="8948"/>
    <cellStyle name="ÅëÈ­_MBO_0 36" xfId="8947"/>
    <cellStyle name="AeE­_MBO_0 37" xfId="9008"/>
    <cellStyle name="ÅëÈ­_MBO_0 37" xfId="9007"/>
    <cellStyle name="AeE­_MBO_0 38" xfId="9068"/>
    <cellStyle name="ÅëÈ­_MBO_0 38" xfId="9067"/>
    <cellStyle name="AeE­_MBO_0 39" xfId="9127"/>
    <cellStyle name="ÅëÈ­_MBO_0 39" xfId="9126"/>
    <cellStyle name="AeE­_MBO_0 4" xfId="2229"/>
    <cellStyle name="ÅëÈ­_MBO_0 4" xfId="3687"/>
    <cellStyle name="AeE­_MBO_0 4 2" xfId="3688"/>
    <cellStyle name="ÅëÈ­_MBO_0 4 2" xfId="6247"/>
    <cellStyle name="AeE­_MBO_0 40" xfId="9183"/>
    <cellStyle name="ÅëÈ­_MBO_0 40" xfId="9182"/>
    <cellStyle name="AeE­_MBO_0 41" xfId="9237"/>
    <cellStyle name="ÅëÈ­_MBO_0 41" xfId="9236"/>
    <cellStyle name="AeE­_MBO_0 42" xfId="9287"/>
    <cellStyle name="ÅëÈ­_MBO_0 42" xfId="9286"/>
    <cellStyle name="AeE­_MBO_0 43" xfId="9335"/>
    <cellStyle name="ÅëÈ­_MBO_0 43" xfId="9334"/>
    <cellStyle name="AeE­_MBO_0 44" xfId="9381"/>
    <cellStyle name="ÅëÈ­_MBO_0 44" xfId="9380"/>
    <cellStyle name="AeE­_MBO_0 5" xfId="4179"/>
    <cellStyle name="ÅëÈ­_MBO_0 5" xfId="3689"/>
    <cellStyle name="AeE­_MBO_0 5 2" xfId="3690"/>
    <cellStyle name="ÅëÈ­_MBO_0 5 2" xfId="2487"/>
    <cellStyle name="AeE­_MBO_0 6" xfId="7736"/>
    <cellStyle name="ÅëÈ­_MBO_0 6" xfId="3691"/>
    <cellStyle name="AeE­_MBO_0 7" xfId="3692"/>
    <cellStyle name="ÅëÈ­_MBO_0 7" xfId="3693"/>
    <cellStyle name="AeE­_MBO_0 7 10" xfId="13085"/>
    <cellStyle name="ÅëÈ­_MBO_0 7 10" xfId="12001"/>
    <cellStyle name="AeE­_MBO_0 7 2" xfId="6251"/>
    <cellStyle name="ÅëÈ­_MBO_0 7 2" xfId="7735"/>
    <cellStyle name="AeE­_MBO_0 7 3" xfId="10430"/>
    <cellStyle name="ÅëÈ­_MBO_0 7 3" xfId="10512"/>
    <cellStyle name="AeE­_MBO_0 7 4" xfId="10890"/>
    <cellStyle name="ÅëÈ­_MBO_0 7 4" xfId="11591"/>
    <cellStyle name="AeE­_MBO_0 7 5" xfId="6878"/>
    <cellStyle name="ÅëÈ­_MBO_0 7 5" xfId="11431"/>
    <cellStyle name="AeE­_MBO_0 7 6" xfId="12282"/>
    <cellStyle name="ÅëÈ­_MBO_0 7 6" xfId="11430"/>
    <cellStyle name="AeE­_MBO_0 7 7" xfId="12687"/>
    <cellStyle name="ÅëÈ­_MBO_0 7 7" xfId="11516"/>
    <cellStyle name="AeE­_MBO_0 7 8" xfId="13050"/>
    <cellStyle name="ÅëÈ­_MBO_0 7 8" xfId="11499"/>
    <cellStyle name="AeE­_MBO_0 7 9" xfId="13374"/>
    <cellStyle name="ÅëÈ­_MBO_0 7 9" xfId="10201"/>
    <cellStyle name="AeE­_MBO_0 8" xfId="3694"/>
    <cellStyle name="ÅëÈ­_MBO_0 8" xfId="3695"/>
    <cellStyle name="AeE­_MBO_0 8 10" xfId="12512"/>
    <cellStyle name="ÅëÈ­_MBO_0 8 10" xfId="13060"/>
    <cellStyle name="AeE­_MBO_0 8 2" xfId="7788"/>
    <cellStyle name="ÅëÈ­_MBO_0 8 2" xfId="2887"/>
    <cellStyle name="AeE­_MBO_0 8 3" xfId="10559"/>
    <cellStyle name="ÅëÈ­_MBO_0 8 3" xfId="10431"/>
    <cellStyle name="AeE­_MBO_0 8 4" xfId="11765"/>
    <cellStyle name="ÅëÈ­_MBO_0 8 4" xfId="10119"/>
    <cellStyle name="AeE­_MBO_0 8 5" xfId="11681"/>
    <cellStyle name="ÅëÈ­_MBO_0 8 5" xfId="2900"/>
    <cellStyle name="AeE­_MBO_0 8 6" xfId="11792"/>
    <cellStyle name="ÅëÈ­_MBO_0 8 6" xfId="12281"/>
    <cellStyle name="AeE­_MBO_0 8 7" xfId="11807"/>
    <cellStyle name="ÅëÈ­_MBO_0 8 7" xfId="12686"/>
    <cellStyle name="AeE­_MBO_0 8 8" xfId="12306"/>
    <cellStyle name="ÅëÈ­_MBO_0 8 8" xfId="13049"/>
    <cellStyle name="AeE­_MBO_0 8 9" xfId="12708"/>
    <cellStyle name="ÅëÈ­_MBO_0 8 9" xfId="13373"/>
    <cellStyle name="AeE­_MBO_0 9" xfId="3696"/>
    <cellStyle name="ÅëÈ­_MBO_0 9" xfId="3697"/>
    <cellStyle name="AeE­_MBO_0 9 10" xfId="13590"/>
    <cellStyle name="ÅëÈ­_MBO_0 9 10" xfId="9736"/>
    <cellStyle name="AeE­_MBO_0 9 2" xfId="2672"/>
    <cellStyle name="ÅëÈ­_MBO_0 9 2" xfId="7787"/>
    <cellStyle name="AeE­_MBO_0 9 3" xfId="10389"/>
    <cellStyle name="ÅëÈ­_MBO_0 9 3" xfId="10558"/>
    <cellStyle name="AeE­_MBO_0 9 4" xfId="9842"/>
    <cellStyle name="ÅëÈ­_MBO_0 9 4" xfId="9813"/>
    <cellStyle name="AeE­_MBO_0 9 5" xfId="11573"/>
    <cellStyle name="ÅëÈ­_MBO_0 9 5" xfId="11735"/>
    <cellStyle name="AeE­_MBO_0 9 6" xfId="9786"/>
    <cellStyle name="ÅëÈ­_MBO_0 9 6" xfId="10674"/>
    <cellStyle name="AeE­_MBO_0 9 7" xfId="11818"/>
    <cellStyle name="ÅëÈ­_MBO_0 9 7" xfId="11098"/>
    <cellStyle name="AeE­_MBO_0 9 8" xfId="12285"/>
    <cellStyle name="ÅëÈ­_MBO_0 9 8" xfId="10803"/>
    <cellStyle name="AeE­_MBO_0 9 9" xfId="12689"/>
    <cellStyle name="ÅëÈ­_MBO_0 9 9" xfId="9711"/>
    <cellStyle name="AeE­_MBO_0_보고서1(1)" xfId="6422"/>
    <cellStyle name="ÅëÈ­_MBO_0_보고서1(1)" xfId="2411"/>
    <cellStyle name="AeE­_MBO96_1" xfId="3698"/>
    <cellStyle name="ÅëÈ­_MBO96_1" xfId="724"/>
    <cellStyle name="AeE­_MBO96_1 10" xfId="725"/>
    <cellStyle name="ÅëÈ­_MBO96_1 10" xfId="3699"/>
    <cellStyle name="AeE­_MBO96_1 10 10" xfId="12982"/>
    <cellStyle name="ÅëÈ­_MBO96_1 10 10" xfId="13709"/>
    <cellStyle name="AeE­_MBO96_1 10 2" xfId="7773"/>
    <cellStyle name="ÅëÈ­_MBO96_1 10 2" xfId="2953"/>
    <cellStyle name="AeE­_MBO96_1 10 3" xfId="10546"/>
    <cellStyle name="ÅëÈ­_MBO96_1 10 3" xfId="10414"/>
    <cellStyle name="AeE­_MBO96_1 10 4" xfId="10827"/>
    <cellStyle name="ÅëÈ­_MBO96_1 10 4" xfId="11227"/>
    <cellStyle name="AeE­_MBO96_1 10 5" xfId="9604"/>
    <cellStyle name="ÅëÈ­_MBO96_1 10 5" xfId="12135"/>
    <cellStyle name="AeE­_MBO96_1 10 6" xfId="10254"/>
    <cellStyle name="ÅëÈ­_MBO96_1 10 6" xfId="12601"/>
    <cellStyle name="AeE­_MBO96_1 10 7" xfId="6920"/>
    <cellStyle name="ÅëÈ­_MBO96_1 10 7" xfId="12971"/>
    <cellStyle name="AeE­_MBO96_1 10 8" xfId="10127"/>
    <cellStyle name="ÅëÈ­_MBO96_1 10 8" xfId="13304"/>
    <cellStyle name="AeE­_MBO96_1 10 9" xfId="11619"/>
    <cellStyle name="ÅëÈ­_MBO96_1 10 9" xfId="13566"/>
    <cellStyle name="AeE­_MBO96_1 11" xfId="3700"/>
    <cellStyle name="ÅëÈ­_MBO96_1 11" xfId="3701"/>
    <cellStyle name="AeE­_MBO96_1 11 10" xfId="13710"/>
    <cellStyle name="ÅëÈ­_MBO96_1 11 10" xfId="9601"/>
    <cellStyle name="AeE­_MBO96_1 11 2" xfId="2348"/>
    <cellStyle name="ÅëÈ­_MBO96_1 11 2" xfId="7805"/>
    <cellStyle name="AeE­_MBO96_1 11 3" xfId="10413"/>
    <cellStyle name="ÅëÈ­_MBO96_1 11 3" xfId="10576"/>
    <cellStyle name="AeE­_MBO96_1 11 4" xfId="11263"/>
    <cellStyle name="ÅëÈ­_MBO96_1 11 4" xfId="11531"/>
    <cellStyle name="AeE­_MBO96_1 11 5" xfId="12136"/>
    <cellStyle name="ÅëÈ­_MBO96_1 11 5" xfId="6764"/>
    <cellStyle name="AeE­_MBO96_1 11 6" xfId="12602"/>
    <cellStyle name="ÅëÈ­_MBO96_1 11 6" xfId="10837"/>
    <cellStyle name="AeE­_MBO96_1 11 7" xfId="12972"/>
    <cellStyle name="ÅëÈ­_MBO96_1 11 7" xfId="9577"/>
    <cellStyle name="AeE­_MBO96_1 11 8" xfId="13305"/>
    <cellStyle name="ÅëÈ­_MBO96_1 11 8" xfId="10985"/>
    <cellStyle name="AeE­_MBO96_1 11 9" xfId="13567"/>
    <cellStyle name="ÅëÈ­_MBO96_1 11 9" xfId="12018"/>
    <cellStyle name="AeE­_MBO96_1 12" xfId="3702"/>
    <cellStyle name="ÅëÈ­_MBO96_1 12" xfId="3703"/>
    <cellStyle name="AeE­_MBO96_1 12 10" xfId="13432"/>
    <cellStyle name="ÅëÈ­_MBO96_1 12 10" xfId="10257"/>
    <cellStyle name="AeE­_MBO96_1 12 2" xfId="7806"/>
    <cellStyle name="ÅëÈ­_MBO96_1 12 2" xfId="6551"/>
    <cellStyle name="AeE­_MBO96_1 12 3" xfId="10577"/>
    <cellStyle name="ÅëÈ­_MBO96_1 12 3" xfId="10366"/>
    <cellStyle name="AeE­_MBO96_1 12 4" xfId="11493"/>
    <cellStyle name="ÅëÈ­_MBO96_1 12 4" xfId="10198"/>
    <cellStyle name="AeE­_MBO96_1 12 5" xfId="2420"/>
    <cellStyle name="ÅëÈ­_MBO96_1 12 5" xfId="6498"/>
    <cellStyle name="AeE­_MBO96_1 12 6" xfId="2247"/>
    <cellStyle name="ÅëÈ­_MBO96_1 12 6" xfId="12296"/>
    <cellStyle name="AeE­_MBO96_1 12 7" xfId="7601"/>
    <cellStyle name="ÅëÈ­_MBO96_1 12 7" xfId="12700"/>
    <cellStyle name="AeE­_MBO96_1 12 8" xfId="6224"/>
    <cellStyle name="ÅëÈ­_MBO96_1 12 8" xfId="13064"/>
    <cellStyle name="AeE­_MBO96_1 12 9" xfId="11667"/>
    <cellStyle name="ÅëÈ­_MBO96_1 12 9" xfId="13381"/>
    <cellStyle name="AeE­_MBO96_1 13" xfId="3704"/>
    <cellStyle name="ÅëÈ­_MBO96_1 13" xfId="3705"/>
    <cellStyle name="AeE­_MBO96_1 13 10" xfId="13237"/>
    <cellStyle name="ÅëÈ­_MBO96_1 13 10" xfId="13542"/>
    <cellStyle name="AeE­_MBO96_1 13 2" xfId="6102"/>
    <cellStyle name="ÅëÈ­_MBO96_1 13 2" xfId="7855"/>
    <cellStyle name="AeE­_MBO96_1 13 3" xfId="10365"/>
    <cellStyle name="ÅëÈ­_MBO96_1 13 3" xfId="10622"/>
    <cellStyle name="AeE­_MBO96_1 13 4" xfId="10193"/>
    <cellStyle name="ÅëÈ­_MBO96_1 13 4" xfId="11764"/>
    <cellStyle name="AeE­_MBO96_1 13 5" xfId="11834"/>
    <cellStyle name="ÅëÈ­_MBO96_1 13 5" xfId="11405"/>
    <cellStyle name="AeE­_MBO96_1 13 6" xfId="12334"/>
    <cellStyle name="ÅëÈ­_MBO96_1 13 6" xfId="10206"/>
    <cellStyle name="AeE­_MBO96_1 13 7" xfId="12733"/>
    <cellStyle name="ÅëÈ­_MBO96_1 13 7" xfId="10609"/>
    <cellStyle name="AeE­_MBO96_1 13 8" xfId="13092"/>
    <cellStyle name="ÅëÈ­_MBO96_1 13 8" xfId="11293"/>
    <cellStyle name="AeE­_MBO96_1 13 9" xfId="13400"/>
    <cellStyle name="ÅëÈ­_MBO96_1 13 9" xfId="9818"/>
    <cellStyle name="AeE­_MBO96_1 14" xfId="3706"/>
    <cellStyle name="ÅëÈ­_MBO96_1 14" xfId="3707"/>
    <cellStyle name="AeE­_MBO96_1 14 10" xfId="13541"/>
    <cellStyle name="ÅëÈ­_MBO96_1 14 10" xfId="9998"/>
    <cellStyle name="AeE­_MBO96_1 14 2" xfId="7856"/>
    <cellStyle name="ÅëÈ­_MBO96_1 14 2" xfId="2682"/>
    <cellStyle name="AeE­_MBO96_1 14 3" xfId="10623"/>
    <cellStyle name="ÅëÈ­_MBO96_1 14 3" xfId="10316"/>
    <cellStyle name="AeE­_MBO96_1 14 4" xfId="11747"/>
    <cellStyle name="ÅëÈ­_MBO96_1 14 4" xfId="9864"/>
    <cellStyle name="AeE­_MBO96_1 14 5" xfId="11406"/>
    <cellStyle name="ÅëÈ­_MBO96_1 14 5" xfId="10906"/>
    <cellStyle name="AeE­_MBO96_1 14 6" xfId="10207"/>
    <cellStyle name="ÅëÈ­_MBO96_1 14 6" xfId="2457"/>
    <cellStyle name="AeE­_MBO96_1 14 7" xfId="10320"/>
    <cellStyle name="ÅëÈ­_MBO96_1 14 7" xfId="11515"/>
    <cellStyle name="AeE­_MBO96_1 14 8" xfId="10126"/>
    <cellStyle name="ÅëÈ­_MBO96_1 14 8" xfId="12129"/>
    <cellStyle name="AeE­_MBO96_1 14 9" xfId="7055"/>
    <cellStyle name="ÅëÈ­_MBO96_1 14 9" xfId="10910"/>
    <cellStyle name="AeE­_MBO96_1 15" xfId="6577"/>
    <cellStyle name="ÅëÈ­_MBO96_1 15" xfId="7909"/>
    <cellStyle name="AeE­_MBO96_1 16" xfId="7910"/>
    <cellStyle name="ÅëÈ­_MBO96_1 16" xfId="2812"/>
    <cellStyle name="AeE­_MBO96_1 17" xfId="2394"/>
    <cellStyle name="ÅëÈ­_MBO96_1 17" xfId="7970"/>
    <cellStyle name="AeE­_MBO96_1 18" xfId="7971"/>
    <cellStyle name="ÅëÈ­_MBO96_1 18" xfId="7196"/>
    <cellStyle name="AeE­_MBO96_1 19" xfId="6476"/>
    <cellStyle name="ÅëÈ­_MBO96_1 19" xfId="8032"/>
    <cellStyle name="AeE­_MBO96_1 2" xfId="3289"/>
    <cellStyle name="ÅëÈ­_MBO96_1 2" xfId="3708"/>
    <cellStyle name="AeE­_MBO96_1 2 10" xfId="13117"/>
    <cellStyle name="ÅëÈ­_MBO96_1 2 10" xfId="6647"/>
    <cellStyle name="AeE­_MBO96_1 2 11" xfId="9692"/>
    <cellStyle name="ÅëÈ­_MBO96_1 2 2" xfId="2990"/>
    <cellStyle name="AeE­_MBO96_1 2 3" xfId="7042"/>
    <cellStyle name="ÅëÈ­_MBO96_1 2 3" xfId="9873"/>
    <cellStyle name="AeE­_MBO96_1 2 4" xfId="9872"/>
    <cellStyle name="ÅëÈ­_MBO96_1 2 4" xfId="10437"/>
    <cellStyle name="AeE­_MBO96_1 2 5" xfId="10493"/>
    <cellStyle name="ÅëÈ­_MBO96_1 2 5" xfId="10858"/>
    <cellStyle name="AeE­_MBO96_1 2 6" xfId="10856"/>
    <cellStyle name="ÅëÈ­_MBO96_1 2 6" xfId="11863"/>
    <cellStyle name="AeE­_MBO96_1 2 7" xfId="11178"/>
    <cellStyle name="ÅëÈ­_MBO96_1 2 7" xfId="12362"/>
    <cellStyle name="AeE­_MBO96_1 2 8" xfId="12361"/>
    <cellStyle name="ÅëÈ­_MBO96_1 2 8" xfId="12761"/>
    <cellStyle name="AeE­_MBO96_1 2 9" xfId="12760"/>
    <cellStyle name="ÅëÈ­_MBO96_1 2 9" xfId="13118"/>
    <cellStyle name="AeE­_MBO96_1 20" xfId="8033"/>
    <cellStyle name="ÅëÈ­_MBO96_1 20" xfId="2515"/>
    <cellStyle name="AeE­_MBO96_1 21" xfId="6275"/>
    <cellStyle name="ÅëÈ­_MBO96_1 21" xfId="8094"/>
    <cellStyle name="AeE­_MBO96_1 22" xfId="8095"/>
    <cellStyle name="ÅëÈ­_MBO96_1 22" xfId="2297"/>
    <cellStyle name="AeE­_MBO96_1 23" xfId="6960"/>
    <cellStyle name="ÅëÈ­_MBO96_1 23" xfId="8157"/>
    <cellStyle name="AeE­_MBO96_1 24" xfId="8158"/>
    <cellStyle name="ÅëÈ­_MBO96_1 24" xfId="7325"/>
    <cellStyle name="AeE­_MBO96_1 25" xfId="6312"/>
    <cellStyle name="ÅëÈ­_MBO96_1 25" xfId="8221"/>
    <cellStyle name="AeE­_MBO96_1 26" xfId="8222"/>
    <cellStyle name="ÅëÈ­_MBO96_1 26" xfId="8273"/>
    <cellStyle name="AeE­_MBO96_1 27" xfId="8274"/>
    <cellStyle name="ÅëÈ­_MBO96_1 27" xfId="8353"/>
    <cellStyle name="AeE­_MBO96_1 28" xfId="8354"/>
    <cellStyle name="ÅëÈ­_MBO96_1 28" xfId="8417"/>
    <cellStyle name="AeE­_MBO96_1 29" xfId="8418"/>
    <cellStyle name="ÅëÈ­_MBO96_1 29" xfId="8479"/>
    <cellStyle name="AeE­_MBO96_1 3" xfId="2986"/>
    <cellStyle name="ÅëÈ­_MBO96_1 3" xfId="3709"/>
    <cellStyle name="AeE­_MBO96_1 3 2" xfId="3710"/>
    <cellStyle name="ÅëÈ­_MBO96_1 3 2" xfId="2610"/>
    <cellStyle name="AeE­_MBO96_1 30" xfId="8480"/>
    <cellStyle name="ÅëÈ­_MBO96_1 30" xfId="8543"/>
    <cellStyle name="AeE­_MBO96_1 31" xfId="8544"/>
    <cellStyle name="ÅëÈ­_MBO96_1 31" xfId="8605"/>
    <cellStyle name="AeE­_MBO96_1 32" xfId="8606"/>
    <cellStyle name="ÅëÈ­_MBO96_1 32" xfId="8669"/>
    <cellStyle name="AeE­_MBO96_1 33" xfId="8670"/>
    <cellStyle name="ÅëÈ­_MBO96_1 33" xfId="8731"/>
    <cellStyle name="AeE­_MBO96_1 34" xfId="8732"/>
    <cellStyle name="ÅëÈ­_MBO96_1 34" xfId="8793"/>
    <cellStyle name="AeE­_MBO96_1 35" xfId="8794"/>
    <cellStyle name="ÅëÈ­_MBO96_1 35" xfId="8855"/>
    <cellStyle name="AeE­_MBO96_1 36" xfId="8856"/>
    <cellStyle name="ÅëÈ­_MBO96_1 36" xfId="8916"/>
    <cellStyle name="AeE­_MBO96_1 37" xfId="8917"/>
    <cellStyle name="ÅëÈ­_MBO96_1 37" xfId="8977"/>
    <cellStyle name="AeE­_MBO96_1 38" xfId="8978"/>
    <cellStyle name="ÅëÈ­_MBO96_1 38" xfId="9037"/>
    <cellStyle name="AeE­_MBO96_1 39" xfId="9038"/>
    <cellStyle name="ÅëÈ­_MBO96_1 39" xfId="9096"/>
    <cellStyle name="AeE­_MBO96_1 4" xfId="6218"/>
    <cellStyle name="ÅëÈ­_MBO96_1 4" xfId="3711"/>
    <cellStyle name="AeE­_MBO96_1 4 2" xfId="3712"/>
    <cellStyle name="ÅëÈ­_MBO96_1 4 2" xfId="7471"/>
    <cellStyle name="AeE­_MBO96_1 40" xfId="9097"/>
    <cellStyle name="ÅëÈ­_MBO96_1 40" xfId="9153"/>
    <cellStyle name="AeE­_MBO96_1 41" xfId="9154"/>
    <cellStyle name="ÅëÈ­_MBO96_1 41" xfId="9208"/>
    <cellStyle name="AeE­_MBO96_1 42" xfId="9209"/>
    <cellStyle name="ÅëÈ­_MBO96_1 42" xfId="9260"/>
    <cellStyle name="AeE­_MBO96_1 43" xfId="9261"/>
    <cellStyle name="ÅëÈ­_MBO96_1 43" xfId="9308"/>
    <cellStyle name="AeE­_MBO96_1 44" xfId="9309"/>
    <cellStyle name="ÅëÈ­_MBO96_1 44" xfId="9356"/>
    <cellStyle name="AeE­_MBO96_1 45" xfId="9357"/>
    <cellStyle name="ÅëÈ­_MBO96_1 5" xfId="3713"/>
    <cellStyle name="AeE­_MBO96_1 5 2" xfId="3714"/>
    <cellStyle name="ÅëÈ­_MBO96_1 5 2" xfId="6534"/>
    <cellStyle name="AeE­_MBO96_1 6" xfId="6127"/>
    <cellStyle name="ÅëÈ­_MBO96_1 6" xfId="3715"/>
    <cellStyle name="AeE­_MBO96_1 7" xfId="3716"/>
    <cellStyle name="ÅëÈ­_MBO96_1 7" xfId="3717"/>
    <cellStyle name="AeE­_MBO96_1 7 10" xfId="2262"/>
    <cellStyle name="ÅëÈ­_MBO96_1 7 10" xfId="12124"/>
    <cellStyle name="AeE­_MBO96_1 7 2" xfId="7658"/>
    <cellStyle name="ÅëÈ­_MBO96_1 7 2" xfId="7720"/>
    <cellStyle name="AeE­_MBO96_1 7 3" xfId="10445"/>
    <cellStyle name="ÅëÈ­_MBO96_1 7 3" xfId="10500"/>
    <cellStyle name="AeE­_MBO96_1 7 4" xfId="10401"/>
    <cellStyle name="ÅëÈ­_MBO96_1 7 4" xfId="10562"/>
    <cellStyle name="AeE­_MBO96_1 7 5" xfId="11511"/>
    <cellStyle name="ÅëÈ­_MBO96_1 7 5" xfId="10181"/>
    <cellStyle name="AeE­_MBO96_1 7 6" xfId="12218"/>
    <cellStyle name="ÅëÈ­_MBO96_1 7 6" xfId="12031"/>
    <cellStyle name="AeE­_MBO96_1 7 7" xfId="12649"/>
    <cellStyle name="ÅëÈ­_MBO96_1 7 7" xfId="12516"/>
    <cellStyle name="AeE­_MBO96_1 7 8" xfId="13019"/>
    <cellStyle name="ÅëÈ­_MBO96_1 7 8" xfId="12895"/>
    <cellStyle name="AeE­_MBO96_1 7 9" xfId="13342"/>
    <cellStyle name="ÅëÈ­_MBO96_1 7 9" xfId="13239"/>
    <cellStyle name="AeE­_MBO96_1 8" xfId="3718"/>
    <cellStyle name="ÅëÈ­_MBO96_1 8" xfId="3719"/>
    <cellStyle name="AeE­_MBO96_1 8 10" xfId="5923"/>
    <cellStyle name="ÅëÈ­_MBO96_1 8 10" xfId="10174"/>
    <cellStyle name="AeE­_MBO96_1 8 2" xfId="7721"/>
    <cellStyle name="ÅëÈ­_MBO96_1 8 2" xfId="7379"/>
    <cellStyle name="AeE­_MBO96_1 8 3" xfId="10501"/>
    <cellStyle name="ÅëÈ­_MBO96_1 8 3" xfId="10443"/>
    <cellStyle name="AeE­_MBO96_1 8 4" xfId="10392"/>
    <cellStyle name="ÅëÈ­_MBO96_1 8 4" xfId="6057"/>
    <cellStyle name="AeE­_MBO96_1 8 5" xfId="11277"/>
    <cellStyle name="ÅëÈ­_MBO96_1 8 5" xfId="9759"/>
    <cellStyle name="AeE­_MBO96_1 8 6" xfId="12033"/>
    <cellStyle name="ÅëÈ­_MBO96_1 8 6" xfId="11519"/>
    <cellStyle name="AeE­_MBO96_1 8 7" xfId="12518"/>
    <cellStyle name="ÅëÈ­_MBO96_1 8 7" xfId="10150"/>
    <cellStyle name="AeE­_MBO96_1 8 8" xfId="12897"/>
    <cellStyle name="ÅëÈ­_MBO96_1 8 8" xfId="11242"/>
    <cellStyle name="AeE­_MBO96_1 8 9" xfId="13240"/>
    <cellStyle name="ÅëÈ­_MBO96_1 8 9" xfId="11768"/>
    <cellStyle name="AeE­_MBO96_1 9" xfId="3720"/>
    <cellStyle name="ÅëÈ­_MBO96_1 9" xfId="3721"/>
    <cellStyle name="AeE­_MBO96_1 9 10" xfId="2335"/>
    <cellStyle name="ÅëÈ­_MBO96_1 9 10" xfId="10125"/>
    <cellStyle name="AeE­_MBO96_1 9 2" xfId="2353"/>
    <cellStyle name="ÅëÈ­_MBO96_1 9 2" xfId="7769"/>
    <cellStyle name="AeE­_MBO96_1 9 3" xfId="10442"/>
    <cellStyle name="ÅëÈ­_MBO96_1 9 3" xfId="10543"/>
    <cellStyle name="AeE­_MBO96_1 9 4" xfId="9625"/>
    <cellStyle name="ÅëÈ­_MBO96_1 9 4" xfId="10192"/>
    <cellStyle name="AeE­_MBO96_1 9 5" xfId="11404"/>
    <cellStyle name="ÅëÈ­_MBO96_1 9 5" xfId="6760"/>
    <cellStyle name="AeE­_MBO96_1 9 6" xfId="9926"/>
    <cellStyle name="ÅëÈ­_MBO96_1 9 6" xfId="12295"/>
    <cellStyle name="AeE­_MBO96_1 9 7" xfId="11167"/>
    <cellStyle name="ÅëÈ­_MBO96_1 9 7" xfId="12698"/>
    <cellStyle name="AeE­_MBO96_1 9 8" xfId="11096"/>
    <cellStyle name="ÅëÈ­_MBO96_1 9 8" xfId="13063"/>
    <cellStyle name="AeE­_MBO96_1 9 9" xfId="10165"/>
    <cellStyle name="ÅëÈ­_MBO96_1 9 9" xfId="13380"/>
    <cellStyle name="AeE­_MBO96_1_보고서1(1)" xfId="7026"/>
    <cellStyle name="ÅëÈ­_MBO96_1_보고서1(1)" xfId="7050"/>
    <cellStyle name="AeE¡©_FI-REV_vol-spr-rev. matrix (2) " xfId="5224"/>
    <cellStyle name="AeE¡ⓒ [0]_¨￢n¡¾ⓒø¡ic¨uc¨u¡ⓒ (2)" xfId="5225"/>
    <cellStyle name="AeE¡ⓒ_¨￢n¡¾ⓒø¡ic¨uc¨u¡ⓒ (2)" xfId="5226"/>
    <cellStyle name="AeE¢®¨Ï_FI-REV_vol-spr-rev. matrix (2) " xfId="5227"/>
    <cellStyle name="AeE￠R¨I [0]_¡§￠Ri¡§u¡§¡þ¡§¡þI¡§u￠R¨I" xfId="5228"/>
    <cellStyle name="AeE￠R¨I_¡§￠Ri¡§u¡§¡þ¡§¡þI¡§u￠R¨I" xfId="5229"/>
    <cellStyle name="ALIGNMENT" xfId="726"/>
    <cellStyle name="ALIGNMENT 2" xfId="5482"/>
    <cellStyle name="ALIGNMENT 3" xfId="4489"/>
    <cellStyle name="Arial" xfId="5230"/>
    <cellStyle name="Arial 10" xfId="727"/>
    <cellStyle name="Arial 10 2" xfId="5483"/>
    <cellStyle name="Arial 10 3" xfId="4488"/>
    <cellStyle name="Arial 11" xfId="6687"/>
    <cellStyle name="Arial 12" xfId="728"/>
    <cellStyle name="Arial 12 2" xfId="5484"/>
    <cellStyle name="Arial 12 3" xfId="4487"/>
    <cellStyle name="Arial 13" xfId="6420"/>
    <cellStyle name="Arial 14" xfId="3052"/>
    <cellStyle name="Arial 15" xfId="6609"/>
    <cellStyle name="Arial 16" xfId="2774"/>
    <cellStyle name="Arial 17" xfId="2642"/>
    <cellStyle name="Arial 18" xfId="2787"/>
    <cellStyle name="Arial 19" xfId="2408"/>
    <cellStyle name="Arial 2" xfId="5797"/>
    <cellStyle name="Arial 2 10" xfId="6067"/>
    <cellStyle name="Arial 2 11" xfId="6204"/>
    <cellStyle name="Arial 2 12" xfId="6060"/>
    <cellStyle name="Arial 2 13" xfId="2598"/>
    <cellStyle name="Arial 2 14" xfId="2387"/>
    <cellStyle name="Arial 2 15" xfId="6564"/>
    <cellStyle name="Arial 2 16" xfId="2174"/>
    <cellStyle name="Arial 2 17" xfId="2722"/>
    <cellStyle name="Arial 2 18" xfId="14125"/>
    <cellStyle name="Arial 2 19" xfId="2480"/>
    <cellStyle name="Arial 2 2" xfId="7078"/>
    <cellStyle name="Arial 2 20" xfId="6262"/>
    <cellStyle name="Arial 2 21" xfId="7140"/>
    <cellStyle name="Arial 2 22" xfId="14099"/>
    <cellStyle name="Arial 2 23" xfId="14056"/>
    <cellStyle name="Arial 2 24" xfId="2994"/>
    <cellStyle name="Arial 2 25" xfId="14051"/>
    <cellStyle name="Arial 2 26" xfId="15084"/>
    <cellStyle name="Arial 2 27" xfId="14944"/>
    <cellStyle name="Arial 2 28" xfId="14955"/>
    <cellStyle name="Arial 2 29" xfId="14709"/>
    <cellStyle name="Arial 2 3" xfId="3062"/>
    <cellStyle name="Arial 2 30" xfId="14562"/>
    <cellStyle name="Arial 2 31" xfId="14407"/>
    <cellStyle name="Arial 2 32" xfId="14643"/>
    <cellStyle name="Arial 2 33" xfId="14828"/>
    <cellStyle name="Arial 2 34" xfId="14365"/>
    <cellStyle name="Arial 2 35" xfId="14450"/>
    <cellStyle name="Arial 2 36" xfId="14388"/>
    <cellStyle name="Arial 2 37" xfId="14726"/>
    <cellStyle name="Arial 2 38" xfId="14848"/>
    <cellStyle name="Arial 2 39" xfId="14791"/>
    <cellStyle name="Arial 2 4" xfId="2849"/>
    <cellStyle name="Arial 2 40" xfId="14885"/>
    <cellStyle name="Arial 2 41" xfId="14783"/>
    <cellStyle name="Arial 2 42" xfId="14527"/>
    <cellStyle name="Arial 2 43" xfId="14724"/>
    <cellStyle name="Arial 2 44" xfId="14516"/>
    <cellStyle name="Arial 2 45" xfId="14661"/>
    <cellStyle name="Arial 2 46" xfId="14823"/>
    <cellStyle name="Arial 2 47" xfId="14308"/>
    <cellStyle name="Arial 2 48" xfId="14883"/>
    <cellStyle name="Arial 2 49" xfId="14555"/>
    <cellStyle name="Arial 2 5" xfId="6808"/>
    <cellStyle name="Arial 2 50" xfId="16414"/>
    <cellStyle name="Arial 2 51" xfId="16519"/>
    <cellStyle name="Arial 2 52" xfId="15723"/>
    <cellStyle name="Arial 2 53" xfId="15913"/>
    <cellStyle name="Arial 2 54" xfId="16304"/>
    <cellStyle name="Arial 2 55" xfId="16218"/>
    <cellStyle name="Arial 2 56" xfId="16318"/>
    <cellStyle name="Arial 2 57" xfId="16262"/>
    <cellStyle name="Arial 2 58" xfId="15747"/>
    <cellStyle name="Arial 2 59" xfId="15893"/>
    <cellStyle name="Arial 2 6" xfId="2250"/>
    <cellStyle name="Arial 2 60" xfId="16094"/>
    <cellStyle name="Arial 2 61" xfId="15733"/>
    <cellStyle name="Arial 2 62" xfId="16280"/>
    <cellStyle name="Arial 2 63" xfId="15708"/>
    <cellStyle name="Arial 2 64" xfId="16187"/>
    <cellStyle name="Arial 2 65" xfId="15671"/>
    <cellStyle name="Arial 2 66" xfId="16301"/>
    <cellStyle name="Arial 2 67" xfId="15929"/>
    <cellStyle name="Arial 2 68" xfId="16253"/>
    <cellStyle name="Arial 2 69" xfId="15711"/>
    <cellStyle name="Arial 2 7" xfId="2969"/>
    <cellStyle name="Arial 2 70" xfId="16800"/>
    <cellStyle name="Arial 2 71" xfId="16522"/>
    <cellStyle name="Arial 2 72" xfId="16300"/>
    <cellStyle name="Arial 2 73" xfId="16928"/>
    <cellStyle name="Arial 2 74" xfId="16096"/>
    <cellStyle name="Arial 2 8" xfId="6337"/>
    <cellStyle name="Arial 2 9" xfId="6161"/>
    <cellStyle name="Arial 20" xfId="3017"/>
    <cellStyle name="Arial 21" xfId="6292"/>
    <cellStyle name="Arial 22" xfId="14088"/>
    <cellStyle name="Arial 23" xfId="14063"/>
    <cellStyle name="Arial 24" xfId="14049"/>
    <cellStyle name="Arial 25" xfId="3088"/>
    <cellStyle name="Arial 26" xfId="14039"/>
    <cellStyle name="Arial 27" xfId="2243"/>
    <cellStyle name="Arial 28" xfId="14237"/>
    <cellStyle name="Arial 29" xfId="14100"/>
    <cellStyle name="Arial 3" xfId="5862"/>
    <cellStyle name="Arial 3 10" xfId="6924"/>
    <cellStyle name="Arial 3 11" xfId="6268"/>
    <cellStyle name="Arial 3 12" xfId="5919"/>
    <cellStyle name="Arial 3 13" xfId="2653"/>
    <cellStyle name="Arial 3 14" xfId="2636"/>
    <cellStyle name="Arial 3 15" xfId="7222"/>
    <cellStyle name="Arial 3 16" xfId="7514"/>
    <cellStyle name="Arial 3 17" xfId="2581"/>
    <cellStyle name="Arial 3 18" xfId="2609"/>
    <cellStyle name="Arial 3 19" xfId="7506"/>
    <cellStyle name="Arial 3 2" xfId="7114"/>
    <cellStyle name="Arial 3 20" xfId="14138"/>
    <cellStyle name="Arial 3 21" xfId="14158"/>
    <cellStyle name="Arial 3 22" xfId="14057"/>
    <cellStyle name="Arial 3 23" xfId="6898"/>
    <cellStyle name="Arial 3 24" xfId="14042"/>
    <cellStyle name="Arial 3 25" xfId="6520"/>
    <cellStyle name="Arial 3 26" xfId="2486"/>
    <cellStyle name="Arial 3 27" xfId="14107"/>
    <cellStyle name="Arial 3 28" xfId="14715"/>
    <cellStyle name="Arial 3 29" xfId="14341"/>
    <cellStyle name="Arial 3 3" xfId="3070"/>
    <cellStyle name="Arial 3 30" xfId="15259"/>
    <cellStyle name="Arial 3 31" xfId="14789"/>
    <cellStyle name="Arial 3 32" xfId="14634"/>
    <cellStyle name="Arial 3 33" xfId="14330"/>
    <cellStyle name="Arial 3 34" xfId="15348"/>
    <cellStyle name="Arial 3 35" xfId="15243"/>
    <cellStyle name="Arial 3 36" xfId="15392"/>
    <cellStyle name="Arial 3 37" xfId="14731"/>
    <cellStyle name="Arial 3 38" xfId="14403"/>
    <cellStyle name="Arial 3 39" xfId="14602"/>
    <cellStyle name="Arial 3 4" xfId="2854"/>
    <cellStyle name="Arial 3 40" xfId="15463"/>
    <cellStyle name="Arial 3 41" xfId="14390"/>
    <cellStyle name="Arial 3 42" xfId="14417"/>
    <cellStyle name="Arial 3 43" xfId="14282"/>
    <cellStyle name="Arial 3 44" xfId="14873"/>
    <cellStyle name="Arial 3 45" xfId="14575"/>
    <cellStyle name="Arial 3 46" xfId="14380"/>
    <cellStyle name="Arial 3 47" xfId="15488"/>
    <cellStyle name="Arial 3 48" xfId="15595"/>
    <cellStyle name="Arial 3 49" xfId="15378"/>
    <cellStyle name="Arial 3 5" xfId="7175"/>
    <cellStyle name="Arial 3 50" xfId="14373"/>
    <cellStyle name="Arial 3 51" xfId="14447"/>
    <cellStyle name="Arial 3 52" xfId="16456"/>
    <cellStyle name="Arial 3 53" xfId="16538"/>
    <cellStyle name="Arial 3 54" xfId="15976"/>
    <cellStyle name="Arial 3 55" xfId="15917"/>
    <cellStyle name="Arial 3 56" xfId="16572"/>
    <cellStyle name="Arial 3 57" xfId="15693"/>
    <cellStyle name="Arial 3 58" xfId="16016"/>
    <cellStyle name="Arial 3 59" xfId="15800"/>
    <cellStyle name="Arial 3 6" xfId="6943"/>
    <cellStyle name="Arial 3 60" xfId="16166"/>
    <cellStyle name="Arial 3 61" xfId="16723"/>
    <cellStyle name="Arial 3 62" xfId="16169"/>
    <cellStyle name="Arial 3 63" xfId="16317"/>
    <cellStyle name="Arial 3 64" xfId="15680"/>
    <cellStyle name="Arial 3 65" xfId="16294"/>
    <cellStyle name="Arial 3 66" xfId="16544"/>
    <cellStyle name="Arial 3 67" xfId="16012"/>
    <cellStyle name="Arial 3 68" xfId="16093"/>
    <cellStyle name="Arial 3 69" xfId="16254"/>
    <cellStyle name="Arial 3 7" xfId="6720"/>
    <cellStyle name="Arial 3 70" xfId="16877"/>
    <cellStyle name="Arial 3 71" xfId="16899"/>
    <cellStyle name="Arial 3 72" xfId="16927"/>
    <cellStyle name="Arial 3 73" xfId="15960"/>
    <cellStyle name="Arial 3 74" xfId="15810"/>
    <cellStyle name="Arial 3 75" xfId="15679"/>
    <cellStyle name="Arial 3 76" xfId="16323"/>
    <cellStyle name="Arial 3 77" xfId="16995"/>
    <cellStyle name="Arial 3 8" xfId="6751"/>
    <cellStyle name="Arial 3 9" xfId="2873"/>
    <cellStyle name="Arial 30" xfId="14950"/>
    <cellStyle name="Arial 31" xfId="14785"/>
    <cellStyle name="Arial 32" xfId="14303"/>
    <cellStyle name="Arial 33" xfId="14900"/>
    <cellStyle name="Arial 34" xfId="14559"/>
    <cellStyle name="Arial 35" xfId="14844"/>
    <cellStyle name="Arial 36" xfId="14773"/>
    <cellStyle name="Arial 37" xfId="14498"/>
    <cellStyle name="Arial 38" xfId="14682"/>
    <cellStyle name="Arial 39" xfId="14386"/>
    <cellStyle name="Arial 4" xfId="6843"/>
    <cellStyle name="Arial 40" xfId="14949"/>
    <cellStyle name="Arial 41" xfId="14565"/>
    <cellStyle name="Arial 42" xfId="14288"/>
    <cellStyle name="Arial 43" xfId="14818"/>
    <cellStyle name="Arial 44" xfId="14535"/>
    <cellStyle name="Arial 45" xfId="14788"/>
    <cellStyle name="Arial 46" xfId="14309"/>
    <cellStyle name="Arial 47" xfId="14515"/>
    <cellStyle name="Arial 48" xfId="14941"/>
    <cellStyle name="Arial 49" xfId="14304"/>
    <cellStyle name="Arial 5" xfId="6716"/>
    <cellStyle name="Arial 50" xfId="14481"/>
    <cellStyle name="Arial 51" xfId="14484"/>
    <cellStyle name="Arial 52" xfId="15294"/>
    <cellStyle name="Arial 53" xfId="14992"/>
    <cellStyle name="Arial 54" xfId="16286"/>
    <cellStyle name="Arial 55" xfId="16233"/>
    <cellStyle name="Arial 56" xfId="16033"/>
    <cellStyle name="Arial 57" xfId="16095"/>
    <cellStyle name="Arial 58" xfId="15944"/>
    <cellStyle name="Arial 59" xfId="15694"/>
    <cellStyle name="Arial 6" xfId="6562"/>
    <cellStyle name="Arial 60" xfId="15746"/>
    <cellStyle name="Arial 61" xfId="16080"/>
    <cellStyle name="Arial 62" xfId="16052"/>
    <cellStyle name="Arial 63" xfId="16086"/>
    <cellStyle name="Arial 64" xfId="15775"/>
    <cellStyle name="Arial 65" xfId="16022"/>
    <cellStyle name="Arial 66" xfId="15859"/>
    <cellStyle name="Arial 67" xfId="16261"/>
    <cellStyle name="Arial 68" xfId="16179"/>
    <cellStyle name="Arial 69" xfId="15766"/>
    <cellStyle name="Arial 7" xfId="7024"/>
    <cellStyle name="Arial 70" xfId="15852"/>
    <cellStyle name="Arial 71" xfId="15713"/>
    <cellStyle name="Arial 72" xfId="15864"/>
    <cellStyle name="Arial 73" xfId="16750"/>
    <cellStyle name="Arial 74" xfId="16508"/>
    <cellStyle name="Arial 75" xfId="15932"/>
    <cellStyle name="Arial 76" xfId="16206"/>
    <cellStyle name="Arial 77" xfId="15791"/>
    <cellStyle name="Arial 78" xfId="16106"/>
    <cellStyle name="Arial 8" xfId="2648"/>
    <cellStyle name="Arial 9" xfId="2407"/>
    <cellStyle name="Äþ¸¶" xfId="729"/>
    <cellStyle name="Äþ¸¶ [0]" xfId="730"/>
    <cellStyle name="AÞ¸¶ [0]_ ¸n A÷_V100 ºI¹I,³≫¼o 2.2 PILOT " xfId="5231"/>
    <cellStyle name="ÄÞ¸¶ [0]_ 2ÆÀÃþº° " xfId="5232"/>
    <cellStyle name="AÞ¸¶ [0]_´c¿u¿μCa11¿u (Au¸A´eºn)  " xfId="5233"/>
    <cellStyle name="ÄÞ¸¶ [0]_¸ÅÃâ" xfId="5234"/>
    <cellStyle name="AÞ¸¶ [0]_±aA¸" xfId="731"/>
    <cellStyle name="Äþ¸¶ [0]_090608_업무보고서 개정_복호화(2)" xfId="732"/>
    <cellStyle name="AÞ¸¶ [0]_9711 (2)_gname (2)sea" xfId="5235"/>
    <cellStyle name="ÄÞ¸¶ [0]_97MBO" xfId="3295"/>
    <cellStyle name="AÞ¸¶ [0]_97MBO (2)" xfId="733"/>
    <cellStyle name="ÄÞ¸¶ [0]_97MBO (2)" xfId="734"/>
    <cellStyle name="AÞ¸¶ [0]_97MBO (2) 10" xfId="735"/>
    <cellStyle name="ÄÞ¸¶ [0]_97MBO (2) 10" xfId="3722"/>
    <cellStyle name="AÞ¸¶ [0]_97MBO (2) 10 10" xfId="12053"/>
    <cellStyle name="ÄÞ¸¶ [0]_97MBO (2) 10 10" xfId="12249"/>
    <cellStyle name="AÞ¸¶ [0]_97MBO (2) 10 2" xfId="6258"/>
    <cellStyle name="ÄÞ¸¶ [0]_97MBO (2) 10 2" xfId="7662"/>
    <cellStyle name="AÞ¸¶ [0]_97MBO (2) 10 3" xfId="9880"/>
    <cellStyle name="ÄÞ¸¶ [0]_97MBO (2) 10 3" xfId="10450"/>
    <cellStyle name="AÞ¸¶ [0]_97MBO (2) 10 4" xfId="11442"/>
    <cellStyle name="ÄÞ¸¶ [0]_97MBO (2) 10 4" xfId="11708"/>
    <cellStyle name="AÞ¸¶ [0]_97MBO (2) 10 5" xfId="11124"/>
    <cellStyle name="ÄÞ¸¶ [0]_97MBO (2) 10 5" xfId="10971"/>
    <cellStyle name="AÞ¸¶ [0]_97MBO (2) 10 6" xfId="11992"/>
    <cellStyle name="ÄÞ¸¶ [0]_97MBO (2) 10 6" xfId="12057"/>
    <cellStyle name="AÞ¸¶ [0]_97MBO (2) 10 7" xfId="12477"/>
    <cellStyle name="ÄÞ¸¶ [0]_97MBO (2) 10 7" xfId="12541"/>
    <cellStyle name="AÞ¸¶ [0]_97MBO (2) 10 8" xfId="12865"/>
    <cellStyle name="ÄÞ¸¶ [0]_97MBO (2) 10 8" xfId="12917"/>
    <cellStyle name="AÞ¸¶ [0]_97MBO (2) 10 9" xfId="13208"/>
    <cellStyle name="ÄÞ¸¶ [0]_97MBO (2) 10 9" xfId="13257"/>
    <cellStyle name="AÞ¸¶ [0]_97MBO (2) 11" xfId="3723"/>
    <cellStyle name="ÄÞ¸¶ [0]_97MBO (2) 11" xfId="3724"/>
    <cellStyle name="AÞ¸¶ [0]_97MBO (2) 11 10" xfId="13211"/>
    <cellStyle name="ÄÞ¸¶ [0]_97MBO (2) 11 10" xfId="13627"/>
    <cellStyle name="AÞ¸¶ [0]_97MBO (2) 11 2" xfId="7767"/>
    <cellStyle name="ÄÞ¸¶ [0]_97MBO (2) 11 2" xfId="7762"/>
    <cellStyle name="AÞ¸¶ [0]_97MBO (2) 11 3" xfId="10541"/>
    <cellStyle name="ÄÞ¸¶ [0]_97MBO (2) 11 3" xfId="10536"/>
    <cellStyle name="AÞ¸¶ [0]_97MBO (2) 11 4" xfId="10912"/>
    <cellStyle name="ÄÞ¸¶ [0]_97MBO (2) 11 4" xfId="11001"/>
    <cellStyle name="AÞ¸¶ [0]_97MBO (2) 11 5" xfId="11831"/>
    <cellStyle name="ÄÞ¸¶ [0]_97MBO (2) 11 5" xfId="11946"/>
    <cellStyle name="AÞ¸¶ [0]_97MBO (2) 11 6" xfId="12331"/>
    <cellStyle name="ÄÞ¸¶ [0]_97MBO (2) 11 6" xfId="12438"/>
    <cellStyle name="AÞ¸¶ [0]_97MBO (2) 11 7" xfId="12730"/>
    <cellStyle name="ÄÞ¸¶ [0]_97MBO (2) 11 7" xfId="12831"/>
    <cellStyle name="AÞ¸¶ [0]_97MBO (2) 11 8" xfId="13089"/>
    <cellStyle name="ÄÞ¸¶ [0]_97MBO (2) 11 8" xfId="13178"/>
    <cellStyle name="AÞ¸¶ [0]_97MBO (2) 11 9" xfId="13397"/>
    <cellStyle name="ÄÞ¸¶ [0]_97MBO (2) 11 9" xfId="13462"/>
    <cellStyle name="AÞ¸¶ [0]_97MBO (2) 12" xfId="3725"/>
    <cellStyle name="ÄÞ¸¶ [0]_97MBO (2) 12" xfId="3726"/>
    <cellStyle name="AÞ¸¶ [0]_97MBO (2) 12 10" xfId="13680"/>
    <cellStyle name="ÄÞ¸¶ [0]_97MBO (2) 12 10" xfId="13639"/>
    <cellStyle name="AÞ¸¶ [0]_97MBO (2) 12 2" xfId="2822"/>
    <cellStyle name="ÄÞ¸¶ [0]_97MBO (2) 12 2" xfId="6991"/>
    <cellStyle name="AÞ¸¶ [0]_97MBO (2) 12 3" xfId="10416"/>
    <cellStyle name="ÄÞ¸¶ [0]_97MBO (2) 12 3" xfId="10422"/>
    <cellStyle name="AÞ¸¶ [0]_97MBO (2) 12 4" xfId="11190"/>
    <cellStyle name="ÄÞ¸¶ [0]_97MBO (2) 12 4" xfId="11022"/>
    <cellStyle name="AÞ¸¶ [0]_97MBO (2) 12 5" xfId="12073"/>
    <cellStyle name="ÄÞ¸¶ [0]_97MBO (2) 12 5" xfId="11965"/>
    <cellStyle name="AÞ¸¶ [0]_97MBO (2) 12 6" xfId="12553"/>
    <cellStyle name="ÄÞ¸¶ [0]_97MBO (2) 12 6" xfId="12455"/>
    <cellStyle name="AÞ¸¶ [0]_97MBO (2) 12 7" xfId="12928"/>
    <cellStyle name="ÄÞ¸¶ [0]_97MBO (2) 12 7" xfId="12849"/>
    <cellStyle name="AÞ¸¶ [0]_97MBO (2) 12 8" xfId="13266"/>
    <cellStyle name="ÄÞ¸¶ [0]_97MBO (2) 12 8" xfId="13193"/>
    <cellStyle name="AÞ¸¶ [0]_97MBO (2) 12 9" xfId="13534"/>
    <cellStyle name="ÄÞ¸¶ [0]_97MBO (2) 12 9" xfId="13476"/>
    <cellStyle name="AÞ¸¶ [0]_97MBO (2) 13" xfId="3727"/>
    <cellStyle name="ÄÞ¸¶ [0]_97MBO (2) 13" xfId="3728"/>
    <cellStyle name="AÞ¸¶ [0]_97MBO (2) 13 10" xfId="12635"/>
    <cellStyle name="ÄÞ¸¶ [0]_97MBO (2) 13 10" xfId="13523"/>
    <cellStyle name="AÞ¸¶ [0]_97MBO (2) 13 2" xfId="7802"/>
    <cellStyle name="ÄÞ¸¶ [0]_97MBO (2) 13 2" xfId="7795"/>
    <cellStyle name="AÞ¸¶ [0]_97MBO (2) 13 3" xfId="10573"/>
    <cellStyle name="ÄÞ¸¶ [0]_97MBO (2) 13 3" xfId="10566"/>
    <cellStyle name="AÞ¸¶ [0]_97MBO (2) 13 4" xfId="11603"/>
    <cellStyle name="ÄÞ¸¶ [0]_97MBO (2) 13 4" xfId="11704"/>
    <cellStyle name="AÞ¸¶ [0]_97MBO (2) 13 5" xfId="10853"/>
    <cellStyle name="ÄÞ¸¶ [0]_97MBO (2) 13 5" xfId="11402"/>
    <cellStyle name="AÞ¸¶ [0]_97MBO (2) 13 6" xfId="11278"/>
    <cellStyle name="ÄÞ¸¶ [0]_97MBO (2) 13 6" xfId="2884"/>
    <cellStyle name="AÞ¸¶ [0]_97MBO (2) 13 7" xfId="12097"/>
    <cellStyle name="ÄÞ¸¶ [0]_97MBO (2) 13 7" xfId="10713"/>
    <cellStyle name="AÞ¸¶ [0]_97MBO (2) 13 8" xfId="12574"/>
    <cellStyle name="ÄÞ¸¶ [0]_97MBO (2) 13 8" xfId="11191"/>
    <cellStyle name="AÞ¸¶ [0]_97MBO (2) 13 9" xfId="12947"/>
    <cellStyle name="ÄÞ¸¶ [0]_97MBO (2) 13 9" xfId="10797"/>
    <cellStyle name="AÞ¸¶ [0]_97MBO (2) 14" xfId="3729"/>
    <cellStyle name="ÄÞ¸¶ [0]_97MBO (2) 14" xfId="3730"/>
    <cellStyle name="AÞ¸¶ [0]_97MBO (2) 14 10" xfId="13408"/>
    <cellStyle name="ÄÞ¸¶ [0]_97MBO (2) 14 10" xfId="10143"/>
    <cellStyle name="AÞ¸¶ [0]_97MBO (2) 14 2" xfId="6540"/>
    <cellStyle name="ÄÞ¸¶ [0]_97MBO (2) 14 2" xfId="3071"/>
    <cellStyle name="AÞ¸¶ [0]_97MBO (2) 14 3" xfId="10370"/>
    <cellStyle name="ÄÞ¸¶ [0]_97MBO (2) 14 3" xfId="10383"/>
    <cellStyle name="AÞ¸¶ [0]_97MBO (2) 14 4" xfId="10062"/>
    <cellStyle name="ÄÞ¸¶ [0]_97MBO (2) 14 4" xfId="9850"/>
    <cellStyle name="AÞ¸¶ [0]_97MBO (2) 14 5" xfId="9603"/>
    <cellStyle name="ÄÞ¸¶ [0]_97MBO (2) 14 5" xfId="9772"/>
    <cellStyle name="AÞ¸¶ [0]_97MBO (2) 14 6" xfId="6523"/>
    <cellStyle name="ÄÞ¸¶ [0]_97MBO (2) 14 6" xfId="9675"/>
    <cellStyle name="AÞ¸¶ [0]_97MBO (2) 14 7" xfId="6315"/>
    <cellStyle name="ÄÞ¸¶ [0]_97MBO (2) 14 7" xfId="9936"/>
    <cellStyle name="AÞ¸¶ [0]_97MBO (2) 14 8" xfId="10902"/>
    <cellStyle name="ÄÞ¸¶ [0]_97MBO (2) 14 8" xfId="11441"/>
    <cellStyle name="AÞ¸¶ [0]_97MBO (2) 14 9" xfId="11808"/>
    <cellStyle name="ÄÞ¸¶ [0]_97MBO (2) 14 9" xfId="11275"/>
    <cellStyle name="AÞ¸¶ [0]_97MBO (2) 15" xfId="7849"/>
    <cellStyle name="ÄÞ¸¶ [0]_97MBO (2) 15" xfId="7840"/>
    <cellStyle name="AÞ¸¶ [0]_97MBO (2) 16" xfId="6858"/>
    <cellStyle name="ÄÞ¸¶ [0]_97MBO (2) 16" xfId="6905"/>
    <cellStyle name="AÞ¸¶ [0]_97MBO (2) 17" xfId="7905"/>
    <cellStyle name="ÄÞ¸¶ [0]_97MBO (2) 17" xfId="7894"/>
    <cellStyle name="AÞ¸¶ [0]_97MBO (2) 18" xfId="7147"/>
    <cellStyle name="ÄÞ¸¶ [0]_97MBO (2) 18" xfId="7396"/>
    <cellStyle name="AÞ¸¶ [0]_97MBO (2) 19" xfId="7960"/>
    <cellStyle name="ÄÞ¸¶ [0]_97MBO (2) 19" xfId="7953"/>
    <cellStyle name="AÞ¸¶ [0]_97MBO (2) 2" xfId="3731"/>
    <cellStyle name="ÄÞ¸¶ [0]_97MBO (2) 2" xfId="3732"/>
    <cellStyle name="AÞ¸¶ [0]_97MBO (2) 2 10" xfId="12821"/>
    <cellStyle name="ÄÞ¸¶ [0]_97MBO (2) 2 10" xfId="11480"/>
    <cellStyle name="AÞ¸¶ [0]_97MBO (2) 2 11" xfId="13586"/>
    <cellStyle name="ÄÞ¸¶ [0]_97MBO (2) 2 2" xfId="3044"/>
    <cellStyle name="AÞ¸¶ [0]_97MBO (2) 2 3" xfId="6007"/>
    <cellStyle name="ÄÞ¸¶ [0]_97MBO (2) 2 3" xfId="9881"/>
    <cellStyle name="AÞ¸¶ [0]_97MBO (2) 2 4" xfId="9879"/>
    <cellStyle name="ÄÞ¸¶ [0]_97MBO (2) 2 4" xfId="11398"/>
    <cellStyle name="AÞ¸¶ [0]_97MBO (2) 2 5" xfId="9910"/>
    <cellStyle name="ÄÞ¸¶ [0]_97MBO (2) 2 5" xfId="11309"/>
    <cellStyle name="AÞ¸¶ [0]_97MBO (2) 2 6" xfId="11510"/>
    <cellStyle name="ÄÞ¸¶ [0]_97MBO (2) 2 6" xfId="10260"/>
    <cellStyle name="AÞ¸¶ [0]_97MBO (2) 2 7" xfId="11071"/>
    <cellStyle name="ÄÞ¸¶ [0]_97MBO (2) 2 7" xfId="9898"/>
    <cellStyle name="AÞ¸¶ [0]_97MBO (2) 2 8" xfId="11934"/>
    <cellStyle name="ÄÞ¸¶ [0]_97MBO (2) 2 8" xfId="10709"/>
    <cellStyle name="AÞ¸¶ [0]_97MBO (2) 2 9" xfId="12426"/>
    <cellStyle name="ÄÞ¸¶ [0]_97MBO (2) 2 9" xfId="11524"/>
    <cellStyle name="AÞ¸¶ [0]_97MBO (2) 20" xfId="7624"/>
    <cellStyle name="ÄÞ¸¶ [0]_97MBO (2) 20" xfId="2666"/>
    <cellStyle name="AÞ¸¶ [0]_97MBO (2) 21" xfId="8022"/>
    <cellStyle name="ÄÞ¸¶ [0]_97MBO (2) 21" xfId="8015"/>
    <cellStyle name="AÞ¸¶ [0]_97MBO (2) 22" xfId="2916"/>
    <cellStyle name="ÄÞ¸¶ [0]_97MBO (2) 22" xfId="6006"/>
    <cellStyle name="AÞ¸¶ [0]_97MBO (2) 23" xfId="8084"/>
    <cellStyle name="ÄÞ¸¶ [0]_97MBO (2) 23" xfId="8075"/>
    <cellStyle name="AÞ¸¶ [0]_97MBO (2) 24" xfId="7297"/>
    <cellStyle name="ÄÞ¸¶ [0]_97MBO (2) 24" xfId="2412"/>
    <cellStyle name="AÞ¸¶ [0]_97MBO (2) 25" xfId="8147"/>
    <cellStyle name="ÄÞ¸¶ [0]_97MBO (2) 25" xfId="8138"/>
    <cellStyle name="AÞ¸¶ [0]_97MBO (2) 26" xfId="6505"/>
    <cellStyle name="ÄÞ¸¶ [0]_97MBO (2) 26" xfId="7533"/>
    <cellStyle name="AÞ¸¶ [0]_97MBO (2) 27" xfId="8211"/>
    <cellStyle name="ÄÞ¸¶ [0]_97MBO (2) 27" xfId="8202"/>
    <cellStyle name="AÞ¸¶ [0]_97MBO (2) 28" xfId="8263"/>
    <cellStyle name="ÄÞ¸¶ [0]_97MBO (2) 28" xfId="6415"/>
    <cellStyle name="AÞ¸¶ [0]_97MBO (2) 29" xfId="8344"/>
    <cellStyle name="ÄÞ¸¶ [0]_97MBO (2) 29" xfId="8335"/>
    <cellStyle name="AÞ¸¶ [0]_97MBO (2) 3" xfId="2274"/>
    <cellStyle name="ÄÞ¸¶ [0]_97MBO (2) 3" xfId="3733"/>
    <cellStyle name="AÞ¸¶ [0]_97MBO (2) 3 2" xfId="3734"/>
    <cellStyle name="ÄÞ¸¶ [0]_97MBO (2) 3 2" xfId="6804"/>
    <cellStyle name="AÞ¸¶ [0]_97MBO (2) 30" xfId="8408"/>
    <cellStyle name="ÄÞ¸¶ [0]_97MBO (2) 30" xfId="8316"/>
    <cellStyle name="AÞ¸¶ [0]_97MBO (2) 31" xfId="8405"/>
    <cellStyle name="ÄÞ¸¶ [0]_97MBO (2) 31" xfId="8396"/>
    <cellStyle name="AÞ¸¶ [0]_97MBO (2) 32" xfId="8469"/>
    <cellStyle name="ÄÞ¸¶ [0]_97MBO (2) 32" xfId="8460"/>
    <cellStyle name="AÞ¸¶ [0]_97MBO (2) 33" xfId="8531"/>
    <cellStyle name="ÄÞ¸¶ [0]_97MBO (2) 33" xfId="8522"/>
    <cellStyle name="AÞ¸¶ [0]_97MBO (2) 34" xfId="8595"/>
    <cellStyle name="ÄÞ¸¶ [0]_97MBO (2) 34" xfId="8586"/>
    <cellStyle name="AÞ¸¶ [0]_97MBO (2) 35" xfId="8657"/>
    <cellStyle name="ÄÞ¸¶ [0]_97MBO (2) 35" xfId="8648"/>
    <cellStyle name="AÞ¸¶ [0]_97MBO (2) 36" xfId="8721"/>
    <cellStyle name="ÄÞ¸¶ [0]_97MBO (2) 36" xfId="8712"/>
    <cellStyle name="AÞ¸¶ [0]_97MBO (2) 37" xfId="8783"/>
    <cellStyle name="ÄÞ¸¶ [0]_97MBO (2) 37" xfId="8774"/>
    <cellStyle name="AÞ¸¶ [0]_97MBO (2) 38" xfId="8845"/>
    <cellStyle name="ÄÞ¸¶ [0]_97MBO (2) 38" xfId="8836"/>
    <cellStyle name="AÞ¸¶ [0]_97MBO (2) 39" xfId="8906"/>
    <cellStyle name="ÄÞ¸¶ [0]_97MBO (2) 39" xfId="8897"/>
    <cellStyle name="AÞ¸¶ [0]_97MBO (2) 4" xfId="7352"/>
    <cellStyle name="ÄÞ¸¶ [0]_97MBO (2) 4" xfId="3735"/>
    <cellStyle name="AÞ¸¶ [0]_97MBO (2) 4 2" xfId="3736"/>
    <cellStyle name="ÄÞ¸¶ [0]_97MBO (2) 4 2" xfId="6172"/>
    <cellStyle name="AÞ¸¶ [0]_97MBO (2) 40" xfId="8967"/>
    <cellStyle name="ÄÞ¸¶ [0]_97MBO (2) 40" xfId="8958"/>
    <cellStyle name="AÞ¸¶ [0]_97MBO (2) 41" xfId="9027"/>
    <cellStyle name="ÄÞ¸¶ [0]_97MBO (2) 41" xfId="9018"/>
    <cellStyle name="AÞ¸¶ [0]_97MBO (2) 42" xfId="9086"/>
    <cellStyle name="ÄÞ¸¶ [0]_97MBO (2) 42" xfId="9077"/>
    <cellStyle name="AÞ¸¶ [0]_97MBO (2) 43" xfId="9143"/>
    <cellStyle name="ÄÞ¸¶ [0]_97MBO (2) 43" xfId="9134"/>
    <cellStyle name="AÞ¸¶ [0]_97MBO (2) 44" xfId="9199"/>
    <cellStyle name="ÄÞ¸¶ [0]_97MBO (2) 44" xfId="9190"/>
    <cellStyle name="AÞ¸¶ [0]_97MBO (2) 5" xfId="7674"/>
    <cellStyle name="ÄÞ¸¶ [0]_97MBO (2) 5" xfId="3737"/>
    <cellStyle name="AÞ¸¶ [0]_97MBO (2) 5 2" xfId="3738"/>
    <cellStyle name="ÄÞ¸¶ [0]_97MBO (2) 5 2" xfId="2911"/>
    <cellStyle name="AÞ¸¶ [0]_97MBO (2) 6" xfId="7703"/>
    <cellStyle name="ÄÞ¸¶ [0]_97MBO (2) 6" xfId="3739"/>
    <cellStyle name="AÞ¸¶ [0]_97MBO (2) 7" xfId="3740"/>
    <cellStyle name="ÄÞ¸¶ [0]_97MBO (2) 7" xfId="3741"/>
    <cellStyle name="AÞ¸¶ [0]_97MBO (2) 7 10" xfId="13765"/>
    <cellStyle name="ÄÞ¸¶ [0]_97MBO (2) 7 10" xfId="11469"/>
    <cellStyle name="AÞ¸¶ [0]_97MBO (2) 7 2" xfId="7678"/>
    <cellStyle name="ÄÞ¸¶ [0]_97MBO (2) 7 2" xfId="7701"/>
    <cellStyle name="AÞ¸¶ [0]_97MBO (2) 7 3" xfId="10467"/>
    <cellStyle name="ÄÞ¸¶ [0]_97MBO (2) 7 3" xfId="10482"/>
    <cellStyle name="AÞ¸¶ [0]_97MBO (2) 7 4" xfId="11422"/>
    <cellStyle name="ÄÞ¸¶ [0]_97MBO (2) 7 4" xfId="10975"/>
    <cellStyle name="AÞ¸¶ [0]_97MBO (2) 7 5" xfId="11304"/>
    <cellStyle name="ÄÞ¸¶ [0]_97MBO (2) 7 5" xfId="11855"/>
    <cellStyle name="AÞ¸¶ [0]_97MBO (2) 7 6" xfId="11778"/>
    <cellStyle name="ÄÞ¸¶ [0]_97MBO (2) 7 6" xfId="12353"/>
    <cellStyle name="AÞ¸¶ [0]_97MBO (2) 7 7" xfId="9699"/>
    <cellStyle name="ÄÞ¸¶ [0]_97MBO (2) 7 7" xfId="12754"/>
    <cellStyle name="AÞ¸¶ [0]_97MBO (2) 7 8" xfId="2372"/>
    <cellStyle name="ÄÞ¸¶ [0]_97MBO (2) 7 8" xfId="13112"/>
    <cellStyle name="AÞ¸¶ [0]_97MBO (2) 7 9" xfId="2756"/>
    <cellStyle name="ÄÞ¸¶ [0]_97MBO (2) 7 9" xfId="13410"/>
    <cellStyle name="AÞ¸¶ [0]_97MBO (2) 8" xfId="3742"/>
    <cellStyle name="ÄÞ¸¶ [0]_97MBO (2) 8" xfId="3743"/>
    <cellStyle name="AÞ¸¶ [0]_97MBO (2) 8 10" xfId="13757"/>
    <cellStyle name="ÄÞ¸¶ [0]_97MBO (2) 8 10" xfId="13740"/>
    <cellStyle name="AÞ¸¶ [0]_97MBO (2) 8 2" xfId="7744"/>
    <cellStyle name="ÄÞ¸¶ [0]_97MBO (2) 8 2" xfId="7683"/>
    <cellStyle name="AÞ¸¶ [0]_97MBO (2) 8 3" xfId="10521"/>
    <cellStyle name="ÄÞ¸¶ [0]_97MBO (2) 8 3" xfId="10469"/>
    <cellStyle name="AÞ¸¶ [0]_97MBO (2) 8 4" xfId="11352"/>
    <cellStyle name="ÄÞ¸¶ [0]_97MBO (2) 8 4" xfId="11308"/>
    <cellStyle name="AÞ¸¶ [0]_97MBO (2) 8 5" xfId="12200"/>
    <cellStyle name="ÄÞ¸¶ [0]_97MBO (2) 8 5" xfId="12177"/>
    <cellStyle name="AÞ¸¶ [0]_97MBO (2) 8 6" xfId="11087"/>
    <cellStyle name="ÄÞ¸¶ [0]_97MBO (2) 8 6" xfId="2746"/>
    <cellStyle name="AÞ¸¶ [0]_97MBO (2) 8 7" xfId="12202"/>
    <cellStyle name="ÄÞ¸¶ [0]_97MBO (2) 8 7" xfId="11817"/>
    <cellStyle name="AÞ¸¶ [0]_97MBO (2) 8 8" xfId="12643"/>
    <cellStyle name="ÄÞ¸¶ [0]_97MBO (2) 8 8" xfId="12315"/>
    <cellStyle name="AÞ¸¶ [0]_97MBO (2) 8 9" xfId="13013"/>
    <cellStyle name="ÄÞ¸¶ [0]_97MBO (2) 8 9" xfId="12716"/>
    <cellStyle name="AÞ¸¶ [0]_97MBO (2) 9" xfId="3744"/>
    <cellStyle name="ÄÞ¸¶ [0]_97MBO (2) 9" xfId="3745"/>
    <cellStyle name="AÞ¸¶ [0]_97MBO (2) 9 10" xfId="13451"/>
    <cellStyle name="ÄÞ¸¶ [0]_97MBO (2) 9 10" xfId="13768"/>
    <cellStyle name="AÞ¸¶ [0]_97MBO (2) 9 2" xfId="7659"/>
    <cellStyle name="ÄÞ¸¶ [0]_97MBO (2) 9 2" xfId="7742"/>
    <cellStyle name="AÞ¸¶ [0]_97MBO (2) 9 3" xfId="10447"/>
    <cellStyle name="ÄÞ¸¶ [0]_97MBO (2) 9 3" xfId="10519"/>
    <cellStyle name="AÞ¸¶ [0]_97MBO (2) 9 4" xfId="11731"/>
    <cellStyle name="ÄÞ¸¶ [0]_97MBO (2) 9 4" xfId="11434"/>
    <cellStyle name="AÞ¸¶ [0]_97MBO (2) 9 5" xfId="11173"/>
    <cellStyle name="ÄÞ¸¶ [0]_97MBO (2) 9 5" xfId="11750"/>
    <cellStyle name="AÞ¸¶ [0]_97MBO (2) 9 6" xfId="11357"/>
    <cellStyle name="ÄÞ¸¶ [0]_97MBO (2) 9 6" xfId="10897"/>
    <cellStyle name="AÞ¸¶ [0]_97MBO (2) 9 7" xfId="12638"/>
    <cellStyle name="ÄÞ¸¶ [0]_97MBO (2) 9 7" xfId="10654"/>
    <cellStyle name="AÞ¸¶ [0]_97MBO (2) 9 8" xfId="13008"/>
    <cellStyle name="ÄÞ¸¶ [0]_97MBO (2) 9 8" xfId="11310"/>
    <cellStyle name="AÞ¸¶ [0]_97MBO (2) 9 9" xfId="13332"/>
    <cellStyle name="ÄÞ¸¶ [0]_97MBO (2) 9 9" xfId="12239"/>
    <cellStyle name="AÞ¸¶ [0]_Ao±C Project" xfId="3746"/>
    <cellStyle name="ÄÞ¸¶ [0]_Áõ±Ç Project" xfId="736"/>
    <cellStyle name="AÞ¸¶ [0]_Ao±C Project 10" xfId="737"/>
    <cellStyle name="ÄÞ¸¶ [0]_Áõ±Ç Project 10" xfId="3747"/>
    <cellStyle name="AÞ¸¶ [0]_Ao±C Project 10 10" xfId="13591"/>
    <cellStyle name="ÄÞ¸¶ [0]_Áõ±Ç Project 10 10" xfId="11642"/>
    <cellStyle name="AÞ¸¶ [0]_Ao±C Project 10 2" xfId="6073"/>
    <cellStyle name="ÄÞ¸¶ [0]_Áõ±Ç Project 10 2" xfId="7657"/>
    <cellStyle name="AÞ¸¶ [0]_Ao±C Project 10 3" xfId="10441"/>
    <cellStyle name="ÄÞ¸¶ [0]_Áõ±Ç Project 10 3" xfId="10444"/>
    <cellStyle name="AÞ¸¶ [0]_Ao±C Project 10 4" xfId="10756"/>
    <cellStyle name="ÄÞ¸¶ [0]_Áõ±Ç Project 10 4" xfId="9840"/>
    <cellStyle name="AÞ¸¶ [0]_Ao±C Project 10 5" xfId="9728"/>
    <cellStyle name="ÄÞ¸¶ [0]_Áõ±Ç Project 10 5" xfId="11474"/>
    <cellStyle name="AÞ¸¶ [0]_Ao±C Project 10 6" xfId="11075"/>
    <cellStyle name="ÄÞ¸¶ [0]_Áõ±Ç Project 10 6" xfId="12203"/>
    <cellStyle name="AÞ¸¶ [0]_Ao±C Project 10 7" xfId="10265"/>
    <cellStyle name="ÄÞ¸¶ [0]_Áõ±Ç Project 10 7" xfId="12644"/>
    <cellStyle name="AÞ¸¶ [0]_Ao±C Project 10 8" xfId="11798"/>
    <cellStyle name="ÄÞ¸¶ [0]_Áõ±Ç Project 10 8" xfId="13014"/>
    <cellStyle name="AÞ¸¶ [0]_Ao±C Project 10 9" xfId="12298"/>
    <cellStyle name="ÄÞ¸¶ [0]_Áõ±Ç Project 10 9" xfId="13337"/>
    <cellStyle name="AÞ¸¶ [0]_Ao±C Project 11" xfId="3748"/>
    <cellStyle name="ÄÞ¸¶ [0]_Áõ±Ç Project 11" xfId="3749"/>
    <cellStyle name="AÞ¸¶ [0]_Ao±C Project 11 10" xfId="13210"/>
    <cellStyle name="ÄÞ¸¶ [0]_Áõ±Ç Project 11 10" xfId="11468"/>
    <cellStyle name="AÞ¸¶ [0]_Ao±C Project 11 2" xfId="7775"/>
    <cellStyle name="ÄÞ¸¶ [0]_Áõ±Ç Project 11 2" xfId="7768"/>
    <cellStyle name="AÞ¸¶ [0]_Ao±C Project 11 3" xfId="10547"/>
    <cellStyle name="ÄÞ¸¶ [0]_Áõ±Ç Project 11 3" xfId="10542"/>
    <cellStyle name="AÞ¸¶ [0]_Ao±C Project 11 4" xfId="9953"/>
    <cellStyle name="ÄÞ¸¶ [0]_Áõ±Ç Project 11 4" xfId="10190"/>
    <cellStyle name="AÞ¸¶ [0]_Ao±C Project 11 5" xfId="9645"/>
    <cellStyle name="ÄÞ¸¶ [0]_Áõ±Ç Project 11 5" xfId="11832"/>
    <cellStyle name="AÞ¸¶ [0]_Ao±C Project 11 6" xfId="11755"/>
    <cellStyle name="ÄÞ¸¶ [0]_Áõ±Ç Project 11 6" xfId="12332"/>
    <cellStyle name="AÞ¸¶ [0]_Ao±C Project 11 7" xfId="6888"/>
    <cellStyle name="ÄÞ¸¶ [0]_Áõ±Ç Project 11 7" xfId="12731"/>
    <cellStyle name="AÞ¸¶ [0]_Ao±C Project 11 8" xfId="11466"/>
    <cellStyle name="ÄÞ¸¶ [0]_Áõ±Ç Project 11 8" xfId="13090"/>
    <cellStyle name="AÞ¸¶ [0]_Ao±C Project 11 9" xfId="11086"/>
    <cellStyle name="ÄÞ¸¶ [0]_Áõ±Ç Project 11 9" xfId="13398"/>
    <cellStyle name="AÞ¸¶ [0]_Ao±C Project 12" xfId="3750"/>
    <cellStyle name="ÄÞ¸¶ [0]_Áõ±Ç Project 12" xfId="3751"/>
    <cellStyle name="AÞ¸¶ [0]_Ao±C Project 12 10" xfId="13293"/>
    <cellStyle name="ÄÞ¸¶ [0]_Áõ±Ç Project 12 10" xfId="13695"/>
    <cellStyle name="AÞ¸¶ [0]_Ao±C Project 12 2" xfId="6386"/>
    <cellStyle name="ÄÞ¸¶ [0]_Áõ±Ç Project 12 2" xfId="2950"/>
    <cellStyle name="AÞ¸¶ [0]_Ao±C Project 12 3" xfId="10405"/>
    <cellStyle name="ÄÞ¸¶ [0]_Áõ±Ç Project 12 3" xfId="10415"/>
    <cellStyle name="AÞ¸¶ [0]_Ao±C Project 12 4" xfId="11413"/>
    <cellStyle name="ÄÞ¸¶ [0]_Áõ±Ç Project 12 4" xfId="11226"/>
    <cellStyle name="AÞ¸¶ [0]_Ao±C Project 12 5" xfId="10184"/>
    <cellStyle name="ÄÞ¸¶ [0]_Áõ±Ç Project 12 5" xfId="12102"/>
    <cellStyle name="AÞ¸¶ [0]_Ao±C Project 12 6" xfId="11577"/>
    <cellStyle name="ÄÞ¸¶ [0]_Áõ±Ç Project 12 6" xfId="12580"/>
    <cellStyle name="AÞ¸¶ [0]_Ao±C Project 12 7" xfId="12425"/>
    <cellStyle name="ÄÞ¸¶ [0]_Áõ±Ç Project 12 7" xfId="12953"/>
    <cellStyle name="AÞ¸¶ [0]_Ao±C Project 12 8" xfId="12820"/>
    <cellStyle name="ÄÞ¸¶ [0]_Áõ±Ç Project 12 8" xfId="13286"/>
    <cellStyle name="AÞ¸¶ [0]_Ao±C Project 12 9" xfId="13167"/>
    <cellStyle name="ÄÞ¸¶ [0]_Áõ±Ç Project 12 9" xfId="13552"/>
    <cellStyle name="AÞ¸¶ [0]_Ao±C Project 13" xfId="3752"/>
    <cellStyle name="ÄÞ¸¶ [0]_Áõ±Ç Project 13" xfId="3753"/>
    <cellStyle name="AÞ¸¶ [0]_Ao±C Project 13 10" xfId="13737"/>
    <cellStyle name="ÄÞ¸¶ [0]_Áõ±Ç Project 13 10" xfId="10000"/>
    <cellStyle name="AÞ¸¶ [0]_Ao±C Project 13 2" xfId="7815"/>
    <cellStyle name="ÄÞ¸¶ [0]_Áõ±Ç Project 13 2" xfId="7803"/>
    <cellStyle name="AÞ¸¶ [0]_Ao±C Project 13 3" xfId="10586"/>
    <cellStyle name="ÄÞ¸¶ [0]_Áõ±Ç Project 13 3" xfId="10574"/>
    <cellStyle name="AÞ¸¶ [0]_Ao±C Project 13 4" xfId="11334"/>
    <cellStyle name="ÄÞ¸¶ [0]_Áõ±Ç Project 13 4" xfId="11569"/>
    <cellStyle name="AÞ¸¶ [0]_Ao±C Project 13 5" xfId="12173"/>
    <cellStyle name="ÄÞ¸¶ [0]_Áõ±Ç Project 13 5" xfId="2848"/>
    <cellStyle name="AÞ¸¶ [0]_Ao±C Project 13 6" xfId="12630"/>
    <cellStyle name="ÄÞ¸¶ [0]_Áõ±Ç Project 13 6" xfId="12056"/>
    <cellStyle name="AÞ¸¶ [0]_Ao±C Project 13 7" xfId="12999"/>
    <cellStyle name="ÄÞ¸¶ [0]_Áõ±Ç Project 13 7" xfId="12540"/>
    <cellStyle name="AÞ¸¶ [0]_Ao±C Project 13 8" xfId="13326"/>
    <cellStyle name="ÄÞ¸¶ [0]_Áõ±Ç Project 13 8" xfId="12916"/>
    <cellStyle name="AÞ¸¶ [0]_Ao±C Project 13 9" xfId="13585"/>
    <cellStyle name="ÄÞ¸¶ [0]_Áõ±Ç Project 13 9" xfId="13256"/>
    <cellStyle name="AÞ¸¶ [0]_Ao±C Project 14" xfId="3754"/>
    <cellStyle name="ÄÞ¸¶ [0]_Áõ±Ç Project 14" xfId="3755"/>
    <cellStyle name="AÞ¸¶ [0]_Ao±C Project 14 10" xfId="13646"/>
    <cellStyle name="ÄÞ¸¶ [0]_Áõ±Ç Project 14 10" xfId="6615"/>
    <cellStyle name="AÞ¸¶ [0]_Ao±C Project 14 2" xfId="2707"/>
    <cellStyle name="ÄÞ¸¶ [0]_Áõ±Ç Project 14 2" xfId="2620"/>
    <cellStyle name="AÞ¸¶ [0]_Ao±C Project 14 3" xfId="10356"/>
    <cellStyle name="ÄÞ¸¶ [0]_Áõ±Ç Project 14 3" xfId="10369"/>
    <cellStyle name="AÞ¸¶ [0]_Ao±C Project 14 4" xfId="11092"/>
    <cellStyle name="ÄÞ¸¶ [0]_Áõ±Ç Project 14 4" xfId="10061"/>
    <cellStyle name="AÞ¸¶ [0]_Ao±C Project 14 5" xfId="11986"/>
    <cellStyle name="ÄÞ¸¶ [0]_Áõ±Ç Project 14 5" xfId="6166"/>
    <cellStyle name="AÞ¸¶ [0]_Ao±C Project 14 6" xfId="12475"/>
    <cellStyle name="ÄÞ¸¶ [0]_Áõ±Ç Project 14 6" xfId="12262"/>
    <cellStyle name="AÞ¸¶ [0]_Ao±C Project 14 7" xfId="12863"/>
    <cellStyle name="ÄÞ¸¶ [0]_Áõ±Ç Project 14 7" xfId="12668"/>
    <cellStyle name="AÞ¸¶ [0]_Ao±C Project 14 8" xfId="13206"/>
    <cellStyle name="ÄÞ¸¶ [0]_Áõ±Ç Project 14 8" xfId="13035"/>
    <cellStyle name="AÞ¸¶ [0]_Ao±C Project 14 9" xfId="13489"/>
    <cellStyle name="ÄÞ¸¶ [0]_Áõ±Ç Project 14 9" xfId="13361"/>
    <cellStyle name="AÞ¸¶ [0]_Ao±C Project 15" xfId="7863"/>
    <cellStyle name="ÄÞ¸¶ [0]_Áõ±Ç Project 15" xfId="7850"/>
    <cellStyle name="AÞ¸¶ [0]_Ao±C Project 16" xfId="6567"/>
    <cellStyle name="ÄÞ¸¶ [0]_Áõ±Ç Project 16" xfId="6234"/>
    <cellStyle name="AÞ¸¶ [0]_Ao±C Project 17" xfId="7923"/>
    <cellStyle name="ÄÞ¸¶ [0]_Áõ±Ç Project 17" xfId="7906"/>
    <cellStyle name="AÞ¸¶ [0]_Ao±C Project 18" xfId="3031"/>
    <cellStyle name="ÄÞ¸¶ [0]_Áõ±Ç Project 18" xfId="7623"/>
    <cellStyle name="AÞ¸¶ [0]_Ao±C Project 19" xfId="7982"/>
    <cellStyle name="ÄÞ¸¶ [0]_Áõ±Ç Project 19" xfId="7967"/>
    <cellStyle name="AÞ¸¶ [0]_Ao±C Project 2" xfId="3300"/>
    <cellStyle name="ÄÞ¸¶ [0]_Áõ±Ç Project 2" xfId="3756"/>
    <cellStyle name="AÞ¸¶ [0]_Ao±C Project 2 10" xfId="11239"/>
    <cellStyle name="ÄÞ¸¶ [0]_Áõ±Ç Project 2 10" xfId="13722"/>
    <cellStyle name="AÞ¸¶ [0]_Ao±C Project 2 11" xfId="13723"/>
    <cellStyle name="ÄÞ¸¶ [0]_Áõ±Ç Project 2 2" xfId="2222"/>
    <cellStyle name="AÞ¸¶ [0]_Ao±C Project 2 3" xfId="2669"/>
    <cellStyle name="ÄÞ¸¶ [0]_Áõ±Ç Project 2 3" xfId="9885"/>
    <cellStyle name="AÞ¸¶ [0]_Ao±C Project 2 4" xfId="9884"/>
    <cellStyle name="ÄÞ¸¶ [0]_Áõ±Ç Project 2 4" xfId="11251"/>
    <cellStyle name="AÞ¸¶ [0]_Ao±C Project 2 5" xfId="11284"/>
    <cellStyle name="ÄÞ¸¶ [0]_Áõ±Ç Project 2 5" xfId="10766"/>
    <cellStyle name="AÞ¸¶ [0]_Ao±C Project 2 6" xfId="10161"/>
    <cellStyle name="ÄÞ¸¶ [0]_Áõ±Ç Project 2 6" xfId="10046"/>
    <cellStyle name="AÞ¸¶ [0]_Ao±C Project 2 7" xfId="9966"/>
    <cellStyle name="ÄÞ¸¶ [0]_Áõ±Ç Project 2 7" xfId="11752"/>
    <cellStyle name="AÞ¸¶ [0]_Ao±C Project 2 8" xfId="7013"/>
    <cellStyle name="ÄÞ¸¶ [0]_Áõ±Ç Project 2 8" xfId="11290"/>
    <cellStyle name="AÞ¸¶ [0]_Ao±C Project 2 9" xfId="10232"/>
    <cellStyle name="ÄÞ¸¶ [0]_Áõ±Ç Project 2 9" xfId="11596"/>
    <cellStyle name="AÞ¸¶ [0]_Ao±C Project 20" xfId="7622"/>
    <cellStyle name="ÄÞ¸¶ [0]_Áõ±Ç Project 20" xfId="2529"/>
    <cellStyle name="AÞ¸¶ [0]_Ao±C Project 21" xfId="8044"/>
    <cellStyle name="ÄÞ¸¶ [0]_Áõ±Ç Project 21" xfId="8029"/>
    <cellStyle name="AÞ¸¶ [0]_Ao±C Project 22" xfId="6078"/>
    <cellStyle name="ÄÞ¸¶ [0]_Áõ±Ç Project 22" xfId="3061"/>
    <cellStyle name="AÞ¸¶ [0]_Ao±C Project 23" xfId="8106"/>
    <cellStyle name="ÄÞ¸¶ [0]_Áõ±Ç Project 23" xfId="8091"/>
    <cellStyle name="AÞ¸¶ [0]_Ao±C Project 24" xfId="7067"/>
    <cellStyle name="ÄÞ¸¶ [0]_Áõ±Ç Project 24" xfId="6698"/>
    <cellStyle name="AÞ¸¶ [0]_Ao±C Project 25" xfId="8169"/>
    <cellStyle name="ÄÞ¸¶ [0]_Áõ±Ç Project 25" xfId="8154"/>
    <cellStyle name="AÞ¸¶ [0]_Ao±C Project 26" xfId="6999"/>
    <cellStyle name="ÄÞ¸¶ [0]_Áõ±Ç Project 26" xfId="2447"/>
    <cellStyle name="AÞ¸¶ [0]_Ao±C Project 27" xfId="8233"/>
    <cellStyle name="ÄÞ¸¶ [0]_Áõ±Ç Project 27" xfId="8218"/>
    <cellStyle name="AÞ¸¶ [0]_Ao±C Project 28" xfId="8285"/>
    <cellStyle name="ÄÞ¸¶ [0]_Áõ±Ç Project 28" xfId="8270"/>
    <cellStyle name="AÞ¸¶ [0]_Ao±C Project 29" xfId="8365"/>
    <cellStyle name="ÄÞ¸¶ [0]_Áõ±Ç Project 29" xfId="8350"/>
    <cellStyle name="AÞ¸¶ [0]_Ao±C Project 3" xfId="2550"/>
    <cellStyle name="ÄÞ¸¶ [0]_Áõ±Ç Project 3" xfId="3757"/>
    <cellStyle name="AÞ¸¶ [0]_Ao±C Project 3 2" xfId="3758"/>
    <cellStyle name="ÄÞ¸¶ [0]_Áõ±Ç Project 3 2" xfId="2315"/>
    <cellStyle name="AÞ¸¶ [0]_Ao±C Project 30" xfId="8429"/>
    <cellStyle name="ÄÞ¸¶ [0]_Áõ±Ç Project 30" xfId="8414"/>
    <cellStyle name="AÞ¸¶ [0]_Ao±C Project 31" xfId="8491"/>
    <cellStyle name="ÄÞ¸¶ [0]_Áõ±Ç Project 31" xfId="8476"/>
    <cellStyle name="AÞ¸¶ [0]_Ao±C Project 32" xfId="8555"/>
    <cellStyle name="ÄÞ¸¶ [0]_Áõ±Ç Project 32" xfId="8540"/>
    <cellStyle name="AÞ¸¶ [0]_Ao±C Project 33" xfId="8617"/>
    <cellStyle name="ÄÞ¸¶ [0]_Áõ±Ç Project 33" xfId="8602"/>
    <cellStyle name="AÞ¸¶ [0]_Ao±C Project 34" xfId="8681"/>
    <cellStyle name="ÄÞ¸¶ [0]_Áõ±Ç Project 34" xfId="8666"/>
    <cellStyle name="AÞ¸¶ [0]_Ao±C Project 35" xfId="8743"/>
    <cellStyle name="ÄÞ¸¶ [0]_Áõ±Ç Project 35" xfId="8728"/>
    <cellStyle name="AÞ¸¶ [0]_Ao±C Project 36" xfId="8805"/>
    <cellStyle name="ÄÞ¸¶ [0]_Áõ±Ç Project 36" xfId="8790"/>
    <cellStyle name="AÞ¸¶ [0]_Ao±C Project 37" xfId="8867"/>
    <cellStyle name="ÄÞ¸¶ [0]_Áõ±Ç Project 37" xfId="8852"/>
    <cellStyle name="AÞ¸¶ [0]_Ao±C Project 38" xfId="8928"/>
    <cellStyle name="ÄÞ¸¶ [0]_Áõ±Ç Project 38" xfId="8913"/>
    <cellStyle name="AÞ¸¶ [0]_Ao±C Project 39" xfId="8989"/>
    <cellStyle name="ÄÞ¸¶ [0]_Áõ±Ç Project 39" xfId="8974"/>
    <cellStyle name="AÞ¸¶ [0]_Ao±C Project 4" xfId="7680"/>
    <cellStyle name="ÄÞ¸¶ [0]_Áõ±Ç Project 4" xfId="3759"/>
    <cellStyle name="AÞ¸¶ [0]_Ao±C Project 4 2" xfId="3760"/>
    <cellStyle name="ÄÞ¸¶ [0]_Áõ±Ç Project 4 2" xfId="7681"/>
    <cellStyle name="AÞ¸¶ [0]_Ao±C Project 40" xfId="9049"/>
    <cellStyle name="ÄÞ¸¶ [0]_Áõ±Ç Project 40" xfId="9034"/>
    <cellStyle name="AÞ¸¶ [0]_Ao±C Project 41" xfId="9108"/>
    <cellStyle name="ÄÞ¸¶ [0]_Áõ±Ç Project 41" xfId="9093"/>
    <cellStyle name="AÞ¸¶ [0]_Ao±C Project 42" xfId="9165"/>
    <cellStyle name="ÄÞ¸¶ [0]_Áõ±Ç Project 42" xfId="9150"/>
    <cellStyle name="AÞ¸¶ [0]_Ao±C Project 5" xfId="7695"/>
    <cellStyle name="ÄÞ¸¶ [0]_Áõ±Ç Project 5" xfId="3761"/>
    <cellStyle name="AÞ¸¶ [0]_Ao±C Project 5 2" xfId="3762"/>
    <cellStyle name="ÄÞ¸¶ [0]_Áõ±Ç Project 5 2" xfId="7693"/>
    <cellStyle name="AÞ¸¶ [0]_Ao±C Project 6" xfId="7699"/>
    <cellStyle name="ÄÞ¸¶ [0]_Áõ±Ç Project 6" xfId="3763"/>
    <cellStyle name="AÞ¸¶ [0]_Ao±C Project 7" xfId="3764"/>
    <cellStyle name="ÄÞ¸¶ [0]_Áõ±Ç Project 7" xfId="3765"/>
    <cellStyle name="AÞ¸¶ [0]_Ao±C Project 7 10" xfId="12471"/>
    <cellStyle name="ÄÞ¸¶ [0]_Áõ±Ç Project 7 10" xfId="12357"/>
    <cellStyle name="AÞ¸¶ [0]_Ao±C Project 7 2" xfId="7726"/>
    <cellStyle name="ÄÞ¸¶ [0]_Áõ±Ç Project 7 2" xfId="7725"/>
    <cellStyle name="AÞ¸¶ [0]_Ao±C Project 7 3" xfId="10506"/>
    <cellStyle name="ÄÞ¸¶ [0]_Áõ±Ç Project 7 3" xfId="10505"/>
    <cellStyle name="AÞ¸¶ [0]_Ao±C Project 7 4" xfId="11718"/>
    <cellStyle name="ÄÞ¸¶ [0]_Áõ±Ç Project 7 4" xfId="11717"/>
    <cellStyle name="AÞ¸¶ [0]_Ao±C Project 7 5" xfId="11380"/>
    <cellStyle name="ÄÞ¸¶ [0]_Áõ±Ç Project 7 5" xfId="11393"/>
    <cellStyle name="AÞ¸¶ [0]_Ao±C Project 7 6" xfId="11977"/>
    <cellStyle name="ÄÞ¸¶ [0]_Áõ±Ç Project 7 6" xfId="12014"/>
    <cellStyle name="AÞ¸¶ [0]_Ao±C Project 7 7" xfId="12465"/>
    <cellStyle name="ÄÞ¸¶ [0]_Áõ±Ç Project 7 7" xfId="12499"/>
    <cellStyle name="AÞ¸¶ [0]_Ao±C Project 7 8" xfId="12857"/>
    <cellStyle name="ÄÞ¸¶ [0]_Áõ±Ç Project 7 8" xfId="12881"/>
    <cellStyle name="AÞ¸¶ [0]_Ao±C Project 7 9" xfId="13201"/>
    <cellStyle name="ÄÞ¸¶ [0]_Áõ±Ç Project 7 9" xfId="13226"/>
    <cellStyle name="AÞ¸¶ [0]_Ao±C Project 8" xfId="3766"/>
    <cellStyle name="ÄÞ¸¶ [0]_Áõ±Ç Project 8" xfId="3767"/>
    <cellStyle name="AÞ¸¶ [0]_Ao±C Project 8 10" xfId="13082"/>
    <cellStyle name="ÄÞ¸¶ [0]_Áõ±Ç Project 8 10" xfId="12180"/>
    <cellStyle name="AÞ¸¶ [0]_Ao±C Project 8 2" xfId="7676"/>
    <cellStyle name="ÄÞ¸¶ [0]_Áõ±Ç Project 8 2" xfId="7677"/>
    <cellStyle name="AÞ¸¶ [0]_Ao±C Project 8 3" xfId="10465"/>
    <cellStyle name="ÄÞ¸¶ [0]_Áõ±Ç Project 8 3" xfId="10466"/>
    <cellStyle name="AÞ¸¶ [0]_Ao±C Project 8 4" xfId="11461"/>
    <cellStyle name="ÄÞ¸¶ [0]_Áõ±Ç Project 8 4" xfId="11423"/>
    <cellStyle name="AÞ¸¶ [0]_Ao±C Project 8 5" xfId="6530"/>
    <cellStyle name="ÄÞ¸¶ [0]_Áõ±Ç Project 8 5" xfId="10187"/>
    <cellStyle name="AÞ¸¶ [0]_Ao±C Project 8 6" xfId="12009"/>
    <cellStyle name="ÄÞ¸¶ [0]_Áõ±Ç Project 8 6" xfId="10982"/>
    <cellStyle name="AÞ¸¶ [0]_Ao±C Project 8 7" xfId="12494"/>
    <cellStyle name="ÄÞ¸¶ [0]_Áõ±Ç Project 8 7" xfId="11223"/>
    <cellStyle name="AÞ¸¶ [0]_Ao±C Project 8 8" xfId="12876"/>
    <cellStyle name="ÄÞ¸¶ [0]_Áõ±Ç Project 8 8" xfId="10194"/>
    <cellStyle name="AÞ¸¶ [0]_Ao±C Project 8 9" xfId="13221"/>
    <cellStyle name="ÄÞ¸¶ [0]_Áõ±Ç Project 8 9" xfId="10020"/>
    <cellStyle name="AÞ¸¶ [0]_Ao±C Project 9" xfId="3768"/>
    <cellStyle name="ÄÞ¸¶ [0]_Áõ±Ç Project 9" xfId="3769"/>
    <cellStyle name="AÞ¸¶ [0]_Ao±C Project 9 10" xfId="13745"/>
    <cellStyle name="ÄÞ¸¶ [0]_Áõ±Ç Project 9 10" xfId="13744"/>
    <cellStyle name="AÞ¸¶ [0]_Ao±C Project 9 2" xfId="7746"/>
    <cellStyle name="ÄÞ¸¶ [0]_Áõ±Ç Project 9 2" xfId="7745"/>
    <cellStyle name="AÞ¸¶ [0]_Ao±C Project 9 3" xfId="10523"/>
    <cellStyle name="ÄÞ¸¶ [0]_Áõ±Ç Project 9 3" xfId="10522"/>
    <cellStyle name="AÞ¸¶ [0]_Ao±C Project 9 4" xfId="11318"/>
    <cellStyle name="ÄÞ¸¶ [0]_Áõ±Ç Project 9 4" xfId="11353"/>
    <cellStyle name="AÞ¸¶ [0]_Ao±C Project 9 5" xfId="12185"/>
    <cellStyle name="ÄÞ¸¶ [0]_Áõ±Ç Project 9 5" xfId="12184"/>
    <cellStyle name="AÞ¸¶ [0]_Ao±C Project 9 6" xfId="2158"/>
    <cellStyle name="ÄÞ¸¶ [0]_Áõ±Ç Project 9 6" xfId="11607"/>
    <cellStyle name="AÞ¸¶ [0]_Ao±C Project 9 7" xfId="10168"/>
    <cellStyle name="ÄÞ¸¶ [0]_Áõ±Ç Project 9 7" xfId="10894"/>
    <cellStyle name="AÞ¸¶ [0]_Ao±C Project 9 8" xfId="10182"/>
    <cellStyle name="ÄÞ¸¶ [0]_Áõ±Ç Project 9 8" xfId="11944"/>
    <cellStyle name="AÞ¸¶ [0]_Ao±C Project 9 9" xfId="11932"/>
    <cellStyle name="ÄÞ¸¶ [0]_Áõ±Ç Project 9 9" xfId="12436"/>
    <cellStyle name="AÞ¸¶ [0]_COºI project" xfId="3770"/>
    <cellStyle name="ÄÞ¸¶ [0]_ÇÒºÎ project" xfId="738"/>
    <cellStyle name="AÞ¸¶ [0]_COºI project 10" xfId="739"/>
    <cellStyle name="ÄÞ¸¶ [0]_ÇÒºÎ project 10" xfId="3771"/>
    <cellStyle name="AÞ¸¶ [0]_COºI project 10 10" xfId="10446"/>
    <cellStyle name="ÄÞ¸¶ [0]_ÇÒºÎ project 10 10" xfId="13349"/>
    <cellStyle name="AÞ¸¶ [0]_COºI project 10 2" xfId="7667"/>
    <cellStyle name="ÄÞ¸¶ [0]_ÇÒºÎ project 10 2" xfId="7668"/>
    <cellStyle name="AÞ¸¶ [0]_COºI project 10 3" xfId="10455"/>
    <cellStyle name="ÄÞ¸¶ [0]_ÇÒºÎ project 10 3" xfId="10456"/>
    <cellStyle name="AÞ¸¶ [0]_COºI project 10 4" xfId="11613"/>
    <cellStyle name="ÄÞ¸¶ [0]_ÇÒºÎ project 10 4" xfId="11612"/>
    <cellStyle name="AÞ¸¶ [0]_COºI project 10 5" xfId="10093"/>
    <cellStyle name="ÄÞ¸¶ [0]_ÇÒºÎ project 10 5" xfId="11356"/>
    <cellStyle name="AÞ¸¶ [0]_COºI project 10 6" xfId="11929"/>
    <cellStyle name="ÄÞ¸¶ [0]_ÇÒºÎ project 10 6" xfId="11311"/>
    <cellStyle name="AÞ¸¶ [0]_COºI project 10 7" xfId="12423"/>
    <cellStyle name="ÄÞ¸¶ [0]_ÇÒºÎ project 10 7" xfId="12227"/>
    <cellStyle name="AÞ¸¶ [0]_COºI project 10 8" xfId="12817"/>
    <cellStyle name="ÄÞ¸¶ [0]_ÇÒºÎ project 10 8" xfId="12655"/>
    <cellStyle name="AÞ¸¶ [0]_COºI project 10 9" xfId="13165"/>
    <cellStyle name="ÄÞ¸¶ [0]_ÇÒºÎ project 10 9" xfId="13024"/>
    <cellStyle name="AÞ¸¶ [0]_COºI project 11" xfId="3772"/>
    <cellStyle name="ÄÞ¸¶ [0]_ÇÒºÎ project 11" xfId="3773"/>
    <cellStyle name="AÞ¸¶ [0]_COºI project 11 10" xfId="13645"/>
    <cellStyle name="ÄÞ¸¶ [0]_ÇÒºÎ project 11 10" xfId="13659"/>
    <cellStyle name="AÞ¸¶ [0]_COºI project 11 2" xfId="7759"/>
    <cellStyle name="ÄÞ¸¶ [0]_ÇÒºÎ project 11 2" xfId="7758"/>
    <cellStyle name="AÞ¸¶ [0]_COºI project 11 3" xfId="10533"/>
    <cellStyle name="ÄÞ¸¶ [0]_ÇÒºÎ project 11 3" xfId="10532"/>
    <cellStyle name="AÞ¸¶ [0]_COºI project 11 4" xfId="11090"/>
    <cellStyle name="ÄÞ¸¶ [0]_ÇÒºÎ project 11 4" xfId="11089"/>
    <cellStyle name="AÞ¸¶ [0]_COºI project 11 5" xfId="11985"/>
    <cellStyle name="ÄÞ¸¶ [0]_ÇÒºÎ project 11 5" xfId="12020"/>
    <cellStyle name="AÞ¸¶ [0]_COºI project 11 6" xfId="12473"/>
    <cellStyle name="ÄÞ¸¶ [0]_ÇÒºÎ project 11 6" xfId="12506"/>
    <cellStyle name="AÞ¸¶ [0]_COºI project 11 7" xfId="12862"/>
    <cellStyle name="ÄÞ¸¶ [0]_ÇÒºÎ project 11 7" xfId="12886"/>
    <cellStyle name="AÞ¸¶ [0]_COºI project 11 8" xfId="13205"/>
    <cellStyle name="ÄÞ¸¶ [0]_ÇÒºÎ project 11 8" xfId="13230"/>
    <cellStyle name="AÞ¸¶ [0]_COºI project 11 9" xfId="13488"/>
    <cellStyle name="ÄÞ¸¶ [0]_ÇÒºÎ project 11 9" xfId="13504"/>
    <cellStyle name="AÞ¸¶ [0]_COºI project 12" xfId="3774"/>
    <cellStyle name="ÄÞ¸¶ [0]_ÇÒºÎ project 12" xfId="3775"/>
    <cellStyle name="AÞ¸¶ [0]_COºI project 12 10" xfId="12149"/>
    <cellStyle name="ÄÞ¸¶ [0]_ÇÒºÎ project 12 10" xfId="12029"/>
    <cellStyle name="AÞ¸¶ [0]_COºI project 12 2" xfId="2647"/>
    <cellStyle name="ÄÞ¸¶ [0]_ÇÒºÎ project 12 2" xfId="6600"/>
    <cellStyle name="AÞ¸¶ [0]_COºI project 12 3" xfId="10428"/>
    <cellStyle name="ÄÞ¸¶ [0]_ÇÒºÎ project 12 3" xfId="10429"/>
    <cellStyle name="AÞ¸¶ [0]_COºI project 12 4" xfId="10261"/>
    <cellStyle name="ÄÞ¸¶ [0]_ÇÒºÎ project 12 4" xfId="10891"/>
    <cellStyle name="AÞ¸¶ [0]_COºI project 12 5" xfId="11815"/>
    <cellStyle name="ÄÞ¸¶ [0]_ÇÒºÎ project 12 5" xfId="11814"/>
    <cellStyle name="AÞ¸¶ [0]_COºI project 12 6" xfId="12313"/>
    <cellStyle name="ÄÞ¸¶ [0]_ÇÒºÎ project 12 6" xfId="12312"/>
    <cellStyle name="AÞ¸¶ [0]_COºI project 12 7" xfId="12714"/>
    <cellStyle name="ÄÞ¸¶ [0]_ÇÒºÎ project 12 7" xfId="12713"/>
    <cellStyle name="AÞ¸¶ [0]_COºI project 12 8" xfId="13078"/>
    <cellStyle name="ÄÞ¸¶ [0]_ÇÒºÎ project 12 8" xfId="13077"/>
    <cellStyle name="AÞ¸¶ [0]_COºI project 12 9" xfId="13389"/>
    <cellStyle name="ÄÞ¸¶ [0]_ÇÒºÎ project 12 9" xfId="13388"/>
    <cellStyle name="AÞ¸¶ [0]_COºI project 13" xfId="3776"/>
    <cellStyle name="ÄÞ¸¶ [0]_ÇÒºÎ project 13" xfId="3777"/>
    <cellStyle name="AÞ¸¶ [0]_COºI project 13 10" xfId="13595"/>
    <cellStyle name="ÄÞ¸¶ [0]_ÇÒºÎ project 13 10" xfId="9718"/>
    <cellStyle name="AÞ¸¶ [0]_COºI project 13 2" xfId="7792"/>
    <cellStyle name="ÄÞ¸¶ [0]_ÇÒºÎ project 13 2" xfId="7789"/>
    <cellStyle name="AÞ¸¶ [0]_COºI project 13 3" xfId="10563"/>
    <cellStyle name="ÄÞ¸¶ [0]_ÇÒºÎ project 13 3" xfId="10560"/>
    <cellStyle name="AÞ¸¶ [0]_COºI project 13 4" xfId="11727"/>
    <cellStyle name="ÄÞ¸¶ [0]_ÇÒºÎ project 13 4" xfId="11766"/>
    <cellStyle name="AÞ¸¶ [0]_COºI project 13 5" xfId="11606"/>
    <cellStyle name="ÄÞ¸¶ [0]_ÇÒºÎ project 13 5" xfId="10854"/>
    <cellStyle name="AÞ¸¶ [0]_COºI project 13 6" xfId="2762"/>
    <cellStyle name="ÄÞ¸¶ [0]_ÇÒºÎ project 13 6" xfId="2938"/>
    <cellStyle name="AÞ¸¶ [0]_COºI project 13 7" xfId="12081"/>
    <cellStyle name="ÄÞ¸¶ [0]_ÇÒºÎ project 13 7" xfId="10218"/>
    <cellStyle name="AÞ¸¶ [0]_COºI project 13 8" xfId="12559"/>
    <cellStyle name="ÄÞ¸¶ [0]_ÇÒºÎ project 13 8" xfId="9560"/>
    <cellStyle name="AÞ¸¶ [0]_COºI project 13 9" xfId="12934"/>
    <cellStyle name="ÄÞ¸¶ [0]_ÇÒºÎ project 13 9" xfId="12268"/>
    <cellStyle name="AÞ¸¶ [0]_COºI project 14" xfId="3778"/>
    <cellStyle name="ÄÞ¸¶ [0]_ÇÒºÎ project 14" xfId="3779"/>
    <cellStyle name="AÞ¸¶ [0]_COºI project 14 10" xfId="11628"/>
    <cellStyle name="ÄÞ¸¶ [0]_ÇÒºÎ project 14 10" xfId="13596"/>
    <cellStyle name="AÞ¸¶ [0]_COºI project 14 2" xfId="6816"/>
    <cellStyle name="ÄÞ¸¶ [0]_ÇÒºÎ project 14 2" xfId="6378"/>
    <cellStyle name="AÞ¸¶ [0]_COºI project 14 3" xfId="10385"/>
    <cellStyle name="ÄÞ¸¶ [0]_ÇÒºÎ project 14 3" xfId="10388"/>
    <cellStyle name="AÞ¸¶ [0]_COºI project 14 4" xfId="2343"/>
    <cellStyle name="ÄÞ¸¶ [0]_ÇÒºÎ project 14 4" xfId="10412"/>
    <cellStyle name="AÞ¸¶ [0]_COºI project 14 5" xfId="11649"/>
    <cellStyle name="ÄÞ¸¶ [0]_ÇÒºÎ project 14 5" xfId="11574"/>
    <cellStyle name="AÞ¸¶ [0]_COºI project 14 6" xfId="7194"/>
    <cellStyle name="ÄÞ¸¶ [0]_ÇÒºÎ project 14 6" xfId="10605"/>
    <cellStyle name="AÞ¸¶ [0]_COºI project 14 7" xfId="2585"/>
    <cellStyle name="ÄÞ¸¶ [0]_ÇÒºÎ project 14 7" xfId="12140"/>
    <cellStyle name="AÞ¸¶ [0]_COºI project 14 8" xfId="10241"/>
    <cellStyle name="ÄÞ¸¶ [0]_ÇÒºÎ project 14 8" xfId="12608"/>
    <cellStyle name="AÞ¸¶ [0]_COºI project 14 9" xfId="10997"/>
    <cellStyle name="ÄÞ¸¶ [0]_ÇÒºÎ project 14 9" xfId="12976"/>
    <cellStyle name="AÞ¸¶ [0]_COºI project 15" xfId="7835"/>
    <cellStyle name="ÄÞ¸¶ [0]_ÇÒºÎ project 15" xfId="7832"/>
    <cellStyle name="AÞ¸¶ [0]_COºI project 16" xfId="5991"/>
    <cellStyle name="ÄÞ¸¶ [0]_ÇÒºÎ project 16" xfId="6138"/>
    <cellStyle name="AÞ¸¶ [0]_COºI project 17" xfId="7889"/>
    <cellStyle name="ÄÞ¸¶ [0]_ÇÒºÎ project 17" xfId="7886"/>
    <cellStyle name="AÞ¸¶ [0]_COºI project 18" xfId="7378"/>
    <cellStyle name="ÄÞ¸¶ [0]_ÇÒºÎ project 18" xfId="3055"/>
    <cellStyle name="AÞ¸¶ [0]_COºI project 19" xfId="7946"/>
    <cellStyle name="ÄÞ¸¶ [0]_ÇÒºÎ project 19" xfId="7941"/>
    <cellStyle name="AÞ¸¶ [0]_COºI project 2" xfId="3302"/>
    <cellStyle name="ÄÞ¸¶ [0]_ÇÒºÎ project 2" xfId="3780"/>
    <cellStyle name="AÞ¸¶ [0]_COºI project 2 10" xfId="10831"/>
    <cellStyle name="ÄÞ¸¶ [0]_ÇÒºÎ project 2 10" xfId="13691"/>
    <cellStyle name="AÞ¸¶ [0]_COºI project 2 11" xfId="13692"/>
    <cellStyle name="ÄÞ¸¶ [0]_ÇÒºÎ project 2 2" xfId="2805"/>
    <cellStyle name="AÞ¸¶ [0]_COºI project 2 3" xfId="6462"/>
    <cellStyle name="ÄÞ¸¶ [0]_ÇÒºÎ project 2 3" xfId="9887"/>
    <cellStyle name="AÞ¸¶ [0]_COºI project 2 4" xfId="9886"/>
    <cellStyle name="ÄÞ¸¶ [0]_ÇÒºÎ project 2 4" xfId="11181"/>
    <cellStyle name="AÞ¸¶ [0]_COºI project 2 5" xfId="11209"/>
    <cellStyle name="ÄÞ¸¶ [0]_ÇÒºÎ project 2 5" xfId="12091"/>
    <cellStyle name="AÞ¸¶ [0]_COºI project 2 6" xfId="12092"/>
    <cellStyle name="ÄÞ¸¶ [0]_ÇÒºÎ project 2 6" xfId="7365"/>
    <cellStyle name="AÞ¸¶ [0]_COºI project 2 7" xfId="6145"/>
    <cellStyle name="ÄÞ¸¶ [0]_ÇÒºÎ project 2 7" xfId="2249"/>
    <cellStyle name="AÞ¸¶ [0]_COºI project 2 8" xfId="11534"/>
    <cellStyle name="ÄÞ¸¶ [0]_ÇÒºÎ project 2 8" xfId="12045"/>
    <cellStyle name="AÞ¸¶ [0]_COºI project 2 9" xfId="9788"/>
    <cellStyle name="ÄÞ¸¶ [0]_ÇÒºÎ project 2 9" xfId="12528"/>
    <cellStyle name="AÞ¸¶ [0]_COºI project 20" xfId="2232"/>
    <cellStyle name="ÄÞ¸¶ [0]_ÇÒºÎ project 20" xfId="6212"/>
    <cellStyle name="AÞ¸¶ [0]_COºI project 21" xfId="8004"/>
    <cellStyle name="ÄÞ¸¶ [0]_ÇÒºÎ project 21" xfId="8003"/>
    <cellStyle name="AÞ¸¶ [0]_COºI project 22" xfId="6332"/>
    <cellStyle name="ÄÞ¸¶ [0]_ÇÒºÎ project 22" xfId="6360"/>
    <cellStyle name="AÞ¸¶ [0]_COºI project 23" xfId="8066"/>
    <cellStyle name="ÄÞ¸¶ [0]_ÇÒºÎ project 23" xfId="8065"/>
    <cellStyle name="AÞ¸¶ [0]_COºI project 24" xfId="2621"/>
    <cellStyle name="ÄÞ¸¶ [0]_ÇÒºÎ project 24" xfId="6603"/>
    <cellStyle name="AÞ¸¶ [0]_COºI project 25" xfId="8128"/>
    <cellStyle name="ÄÞ¸¶ [0]_ÇÒºÎ project 25" xfId="8127"/>
    <cellStyle name="AÞ¸¶ [0]_COºI project 26" xfId="2294"/>
    <cellStyle name="ÄÞ¸¶ [0]_ÇÒºÎ project 26" xfId="2342"/>
    <cellStyle name="AÞ¸¶ [0]_COºI project 27" xfId="8193"/>
    <cellStyle name="ÄÞ¸¶ [0]_ÇÒºÎ project 27" xfId="6042"/>
    <cellStyle name="AÞ¸¶ [0]_COºI project 28" xfId="2728"/>
    <cellStyle name="ÄÞ¸¶ [0]_ÇÒºÎ project 28" xfId="2946"/>
    <cellStyle name="AÞ¸¶ [0]_COºI project 29" xfId="8326"/>
    <cellStyle name="ÄÞ¸¶ [0]_ÇÒºÎ project 29" xfId="8254"/>
    <cellStyle name="AÞ¸¶ [0]_COºI project 3" xfId="6086"/>
    <cellStyle name="ÄÞ¸¶ [0]_ÇÒºÎ project 3" xfId="3781"/>
    <cellStyle name="AÞ¸¶ [0]_COºI project 3 2" xfId="3782"/>
    <cellStyle name="ÄÞ¸¶ [0]_ÇÒºÎ project 3 2" xfId="2376"/>
    <cellStyle name="AÞ¸¶ [0]_COºI project 30" xfId="8307"/>
    <cellStyle name="ÄÞ¸¶ [0]_ÇÒºÎ project 30" xfId="8306"/>
    <cellStyle name="AÞ¸¶ [0]_COºI project 31" xfId="8387"/>
    <cellStyle name="ÄÞ¸¶ [0]_ÇÒºÎ project 31" xfId="8386"/>
    <cellStyle name="AÞ¸¶ [0]_COºI project 32" xfId="8451"/>
    <cellStyle name="ÄÞ¸¶ [0]_ÇÒºÎ project 32" xfId="8450"/>
    <cellStyle name="AÞ¸¶ [0]_COºI project 33" xfId="8513"/>
    <cellStyle name="ÄÞ¸¶ [0]_ÇÒºÎ project 33" xfId="8512"/>
    <cellStyle name="AÞ¸¶ [0]_COºI project 34" xfId="8577"/>
    <cellStyle name="ÄÞ¸¶ [0]_ÇÒºÎ project 34" xfId="8576"/>
    <cellStyle name="AÞ¸¶ [0]_COºI project 35" xfId="8639"/>
    <cellStyle name="ÄÞ¸¶ [0]_ÇÒºÎ project 35" xfId="8638"/>
    <cellStyle name="AÞ¸¶ [0]_COºI project 36" xfId="8703"/>
    <cellStyle name="ÄÞ¸¶ [0]_ÇÒºÎ project 36" xfId="8702"/>
    <cellStyle name="AÞ¸¶ [0]_COºI project 37" xfId="8765"/>
    <cellStyle name="ÄÞ¸¶ [0]_ÇÒºÎ project 37" xfId="8764"/>
    <cellStyle name="AÞ¸¶ [0]_COºI project 38" xfId="8827"/>
    <cellStyle name="ÄÞ¸¶ [0]_ÇÒºÎ project 38" xfId="8826"/>
    <cellStyle name="AÞ¸¶ [0]_COºI project 39" xfId="8889"/>
    <cellStyle name="ÄÞ¸¶ [0]_ÇÒºÎ project 39" xfId="8888"/>
    <cellStyle name="AÞ¸¶ [0]_COºI project 4" xfId="7684"/>
    <cellStyle name="ÄÞ¸¶ [0]_ÇÒºÎ project 4" xfId="3783"/>
    <cellStyle name="AÞ¸¶ [0]_COºI project 4 2" xfId="3784"/>
    <cellStyle name="ÄÞ¸¶ [0]_ÇÒºÎ project 4 2" xfId="7685"/>
    <cellStyle name="AÞ¸¶ [0]_COºI project 40" xfId="8950"/>
    <cellStyle name="ÄÞ¸¶ [0]_ÇÒºÎ project 40" xfId="8949"/>
    <cellStyle name="AÞ¸¶ [0]_COºI project 41" xfId="9010"/>
    <cellStyle name="ÄÞ¸¶ [0]_ÇÒºÎ project 41" xfId="9009"/>
    <cellStyle name="AÞ¸¶ [0]_COºI project 42" xfId="9070"/>
    <cellStyle name="ÄÞ¸¶ [0]_ÇÒºÎ project 42" xfId="9069"/>
    <cellStyle name="AÞ¸¶ [0]_COºI project 5" xfId="7690"/>
    <cellStyle name="ÄÞ¸¶ [0]_ÇÒºÎ project 5" xfId="3785"/>
    <cellStyle name="AÞ¸¶ [0]_COºI project 5 2" xfId="3786"/>
    <cellStyle name="ÄÞ¸¶ [0]_ÇÒºÎ project 5 2" xfId="7687"/>
    <cellStyle name="AÞ¸¶ [0]_COºI project 6" xfId="7705"/>
    <cellStyle name="ÄÞ¸¶ [0]_ÇÒºÎ project 6" xfId="3787"/>
    <cellStyle name="AÞ¸¶ [0]_COºI project 7" xfId="3788"/>
    <cellStyle name="ÄÞ¸¶ [0]_ÇÒºÎ project 7" xfId="3789"/>
    <cellStyle name="AÞ¸¶ [0]_COºI project 7 10" xfId="13483"/>
    <cellStyle name="ÄÞ¸¶ [0]_ÇÒºÎ project 7 10" xfId="13501"/>
    <cellStyle name="AÞ¸¶ [0]_COºI project 7 2" xfId="7719"/>
    <cellStyle name="ÄÞ¸¶ [0]_ÇÒºÎ project 7 2" xfId="7718"/>
    <cellStyle name="AÞ¸¶ [0]_COºI project 7 3" xfId="10499"/>
    <cellStyle name="ÄÞ¸¶ [0]_ÇÒºÎ project 7 3" xfId="10498"/>
    <cellStyle name="AÞ¸¶ [0]_COºI project 7 4" xfId="10393"/>
    <cellStyle name="ÄÞ¸¶ [0]_ÇÒºÎ project 7 4" xfId="9834"/>
    <cellStyle name="AÞ¸¶ [0]_COºI project 7 5" xfId="11106"/>
    <cellStyle name="ÄÞ¸¶ [0]_ÇÒºÎ project 7 5" xfId="11060"/>
    <cellStyle name="AÞ¸¶ [0]_COºI project 7 6" xfId="12064"/>
    <cellStyle name="ÄÞ¸¶ [0]_ÇÒºÎ project 7 6" xfId="10876"/>
    <cellStyle name="AÞ¸¶ [0]_COºI project 7 7" xfId="12546"/>
    <cellStyle name="ÄÞ¸¶ [0]_ÇÒºÎ project 7 7" xfId="7639"/>
    <cellStyle name="AÞ¸¶ [0]_COºI project 7 8" xfId="12920"/>
    <cellStyle name="ÄÞ¸¶ [0]_ÇÒºÎ project 7 8" xfId="11361"/>
    <cellStyle name="AÞ¸¶ [0]_COºI project 7 9" xfId="13260"/>
    <cellStyle name="ÄÞ¸¶ [0]_ÇÒºÎ project 7 9" xfId="12167"/>
    <cellStyle name="AÞ¸¶ [0]_COºI project 8" xfId="3790"/>
    <cellStyle name="ÄÞ¸¶ [0]_ÇÒºÎ project 8" xfId="3791"/>
    <cellStyle name="AÞ¸¶ [0]_COºI project 8 10" xfId="13682"/>
    <cellStyle name="ÄÞ¸¶ [0]_ÇÒºÎ project 8 10" xfId="13642"/>
    <cellStyle name="AÞ¸¶ [0]_COºI project 8 2" xfId="7692"/>
    <cellStyle name="ÄÞ¸¶ [0]_ÇÒºÎ project 8 2" xfId="7696"/>
    <cellStyle name="AÞ¸¶ [0]_COºI project 8 3" xfId="10475"/>
    <cellStyle name="ÄÞ¸¶ [0]_ÇÒºÎ project 8 3" xfId="10477"/>
    <cellStyle name="AÞ¸¶ [0]_COºI project 8 4" xfId="11164"/>
    <cellStyle name="ÄÞ¸¶ [0]_ÇÒºÎ project 8 4" xfId="11079"/>
    <cellStyle name="AÞ¸¶ [0]_COºI project 8 5" xfId="12049"/>
    <cellStyle name="ÄÞ¸¶ [0]_ÇÒºÎ project 8 5" xfId="11974"/>
    <cellStyle name="AÞ¸¶ [0]_COºI project 8 6" xfId="12531"/>
    <cellStyle name="ÄÞ¸¶ [0]_ÇÒºÎ project 8 6" xfId="11243"/>
    <cellStyle name="AÞ¸¶ [0]_COºI project 8 7" xfId="12908"/>
    <cellStyle name="ÄÞ¸¶ [0]_ÇÒºÎ project 8 7" xfId="11477"/>
    <cellStyle name="AÞ¸¶ [0]_COºI project 8 8" xfId="13251"/>
    <cellStyle name="ÄÞ¸¶ [0]_ÇÒºÎ project 8 8" xfId="10041"/>
    <cellStyle name="AÞ¸¶ [0]_COºI project 8 9" xfId="13518"/>
    <cellStyle name="ÄÞ¸¶ [0]_ÇÒºÎ project 8 9" xfId="11291"/>
    <cellStyle name="AÞ¸¶ [0]_COºI project 9" xfId="3792"/>
    <cellStyle name="ÄÞ¸¶ [0]_ÇÒºÎ project 9" xfId="3793"/>
    <cellStyle name="AÞ¸¶ [0]_COºI project 9 10" xfId="13336"/>
    <cellStyle name="ÄÞ¸¶ [0]_ÇÒºÎ project 9 10" xfId="12996"/>
    <cellStyle name="AÞ¸¶ [0]_COºI project 9 2" xfId="7738"/>
    <cellStyle name="ÄÞ¸¶ [0]_ÇÒºÎ project 9 2" xfId="7737"/>
    <cellStyle name="AÞ¸¶ [0]_COºI project 9 3" xfId="10515"/>
    <cellStyle name="ÄÞ¸¶ [0]_ÇÒºÎ project 9 3" xfId="10514"/>
    <cellStyle name="AÞ¸¶ [0]_COºI project 9 4" xfId="11513"/>
    <cellStyle name="ÄÞ¸¶ [0]_ÇÒºÎ project 9 4" xfId="11550"/>
    <cellStyle name="AÞ¸¶ [0]_COºI project 9 5" xfId="10186"/>
    <cellStyle name="ÄÞ¸¶ [0]_ÇÒºÎ project 9 5" xfId="10939"/>
    <cellStyle name="AÞ¸¶ [0]_COºI project 9 6" xfId="9751"/>
    <cellStyle name="ÄÞ¸¶ [0]_ÇÒºÎ project 9 6" xfId="10300"/>
    <cellStyle name="AÞ¸¶ [0]_COºI project 9 7" xfId="10808"/>
    <cellStyle name="ÄÞ¸¶ [0]_ÇÒºÎ project 9 7" xfId="11211"/>
    <cellStyle name="AÞ¸¶ [0]_COºI project 9 8" xfId="7252"/>
    <cellStyle name="ÄÞ¸¶ [0]_ÇÒºÎ project 9 8" xfId="10712"/>
    <cellStyle name="AÞ¸¶ [0]_COºI project 9 9" xfId="7337"/>
    <cellStyle name="ÄÞ¸¶ [0]_ÇÒºÎ project 9 9" xfId="11795"/>
    <cellStyle name="AÞ¸¶ [0]_laroux" xfId="3794"/>
    <cellStyle name="ÄÞ¸¶ [0]_laroux" xfId="740"/>
    <cellStyle name="AÞ¸¶ [0]_laroux 10" xfId="3795"/>
    <cellStyle name="ÄÞ¸¶ [0]_laroux 10" xfId="3796"/>
    <cellStyle name="AÞ¸¶ [0]_laroux 10 10" xfId="13641"/>
    <cellStyle name="ÄÞ¸¶ [0]_laroux 10 10" xfId="11967"/>
    <cellStyle name="AÞ¸¶ [0]_laroux 10 2" xfId="7697"/>
    <cellStyle name="ÄÞ¸¶ [0]_laroux 10 2" xfId="7704"/>
    <cellStyle name="AÞ¸¶ [0]_laroux 10 3" xfId="10478"/>
    <cellStyle name="ÄÞ¸¶ [0]_laroux 10 3" xfId="10484"/>
    <cellStyle name="AÞ¸¶ [0]_laroux 10 4" xfId="11081"/>
    <cellStyle name="ÄÞ¸¶ [0]_laroux 10 4" xfId="10898"/>
    <cellStyle name="AÞ¸¶ [0]_laroux 10 5" xfId="11973"/>
    <cellStyle name="ÄÞ¸¶ [0]_laroux 10 5" xfId="6887"/>
    <cellStyle name="AÞ¸¶ [0]_laroux 10 6" xfId="12461"/>
    <cellStyle name="ÄÞ¸¶ [0]_laroux 10 6" xfId="12288"/>
    <cellStyle name="AÞ¸¶ [0]_laroux 10 7" xfId="12854"/>
    <cellStyle name="ÄÞ¸¶ [0]_laroux 10 7" xfId="12693"/>
    <cellStyle name="AÞ¸¶ [0]_laroux 10 8" xfId="13198"/>
    <cellStyle name="ÄÞ¸¶ [0]_laroux 10 8" xfId="13056"/>
    <cellStyle name="AÞ¸¶ [0]_laroux 10 9" xfId="13481"/>
    <cellStyle name="ÄÞ¸¶ [0]_laroux 10 9" xfId="13376"/>
    <cellStyle name="AÞ¸¶ [0]_laroux 11" xfId="3797"/>
    <cellStyle name="ÄÞ¸¶ [0]_laroux 11" xfId="3798"/>
    <cellStyle name="AÞ¸¶ [0]_laroux 11 10" xfId="13278"/>
    <cellStyle name="ÄÞ¸¶ [0]_laroux 11 10" xfId="11160"/>
    <cellStyle name="AÞ¸¶ [0]_laroux 11 2" xfId="7732"/>
    <cellStyle name="ÄÞ¸¶ [0]_laroux 11 2" xfId="7723"/>
    <cellStyle name="AÞ¸¶ [0]_laroux 11 3" xfId="10510"/>
    <cellStyle name="ÄÞ¸¶ [0]_laroux 11 3" xfId="10503"/>
    <cellStyle name="AÞ¸¶ [0]_laroux 11 4" xfId="11624"/>
    <cellStyle name="ÄÞ¸¶ [0]_laroux 11 4" xfId="11739"/>
    <cellStyle name="AÞ¸¶ [0]_laroux 11 5" xfId="9792"/>
    <cellStyle name="ÄÞ¸¶ [0]_laroux 11 5" xfId="9778"/>
    <cellStyle name="AÞ¸¶ [0]_laroux 11 6" xfId="11738"/>
    <cellStyle name="ÄÞ¸¶ [0]_laroux 11 6" xfId="11830"/>
    <cellStyle name="AÞ¸¶ [0]_laroux 11 7" xfId="11126"/>
    <cellStyle name="ÄÞ¸¶ [0]_laroux 11 7" xfId="12294"/>
    <cellStyle name="AÞ¸¶ [0]_laroux 11 8" xfId="11237"/>
    <cellStyle name="ÄÞ¸¶ [0]_laroux 11 8" xfId="12697"/>
    <cellStyle name="AÞ¸¶ [0]_laroux 11 9" xfId="11900"/>
    <cellStyle name="ÄÞ¸¶ [0]_laroux 11 9" xfId="13062"/>
    <cellStyle name="AÞ¸¶ [0]_laroux 12" xfId="3799"/>
    <cellStyle name="ÄÞ¸¶ [0]_laroux 12" xfId="3800"/>
    <cellStyle name="AÞ¸¶ [0]_laroux 12 10" xfId="13498"/>
    <cellStyle name="ÄÞ¸¶ [0]_laroux 12 10" xfId="13683"/>
    <cellStyle name="AÞ¸¶ [0]_laroux 12 2" xfId="7669"/>
    <cellStyle name="ÄÞ¸¶ [0]_laroux 12 2" xfId="7691"/>
    <cellStyle name="AÞ¸¶ [0]_laroux 12 3" xfId="10457"/>
    <cellStyle name="ÄÞ¸¶ [0]_laroux 12 3" xfId="10474"/>
    <cellStyle name="AÞ¸¶ [0]_laroux 12 4" xfId="11579"/>
    <cellStyle name="ÄÞ¸¶ [0]_laroux 12 4" xfId="11194"/>
    <cellStyle name="AÞ¸¶ [0]_laroux 12 5" xfId="11438"/>
    <cellStyle name="ÄÞ¸¶ [0]_laroux 12 5" xfId="12078"/>
    <cellStyle name="AÞ¸¶ [0]_laroux 12 6" xfId="11250"/>
    <cellStyle name="ÄÞ¸¶ [0]_laroux 12 6" xfId="12556"/>
    <cellStyle name="AÞ¸¶ [0]_laroux 12 7" xfId="12226"/>
    <cellStyle name="ÄÞ¸¶ [0]_laroux 12 7" xfId="12931"/>
    <cellStyle name="AÞ¸¶ [0]_laroux 12 8" xfId="12654"/>
    <cellStyle name="ÄÞ¸¶ [0]_laroux 12 8" xfId="13268"/>
    <cellStyle name="AÞ¸¶ [0]_laroux 12 9" xfId="13023"/>
    <cellStyle name="ÄÞ¸¶ [0]_laroux 12 9" xfId="13535"/>
    <cellStyle name="AÞ¸¶ [0]_laroux 13" xfId="3801"/>
    <cellStyle name="ÄÞ¸¶ [0]_laroux 13" xfId="3802"/>
    <cellStyle name="AÞ¸¶ [0]_laroux 13 10" xfId="13658"/>
    <cellStyle name="ÄÞ¸¶ [0]_laroux 13 10" xfId="13774"/>
    <cellStyle name="AÞ¸¶ [0]_laroux 13 2" xfId="7757"/>
    <cellStyle name="ÄÞ¸¶ [0]_laroux 13 2" xfId="7740"/>
    <cellStyle name="AÞ¸¶ [0]_laroux 13 3" xfId="10531"/>
    <cellStyle name="ÄÞ¸¶ [0]_laroux 13 3" xfId="10517"/>
    <cellStyle name="AÞ¸¶ [0]_laroux 13 4" xfId="11131"/>
    <cellStyle name="ÄÞ¸¶ [0]_laroux 13 4" xfId="11476"/>
    <cellStyle name="AÞ¸¶ [0]_laroux 13 5" xfId="12019"/>
    <cellStyle name="ÄÞ¸¶ [0]_laroux 13 5" xfId="11500"/>
    <cellStyle name="AÞ¸¶ [0]_laroux 13 6" xfId="12505"/>
    <cellStyle name="ÄÞ¸¶ [0]_laroux 13 6" xfId="11859"/>
    <cellStyle name="AÞ¸¶ [0]_laroux 13 7" xfId="12885"/>
    <cellStyle name="ÄÞ¸¶ [0]_laroux 13 7" xfId="12358"/>
    <cellStyle name="AÞ¸¶ [0]_laroux 13 8" xfId="13229"/>
    <cellStyle name="ÄÞ¸¶ [0]_laroux 13 8" xfId="12757"/>
    <cellStyle name="AÞ¸¶ [0]_laroux 13 9" xfId="13503"/>
    <cellStyle name="ÄÞ¸¶ [0]_laroux 13 9" xfId="13115"/>
    <cellStyle name="AÞ¸¶ [0]_laroux 14" xfId="3803"/>
    <cellStyle name="ÄÞ¸¶ [0]_laroux 14" xfId="3804"/>
    <cellStyle name="AÞ¸¶ [0]_laroux 14 10" xfId="10289"/>
    <cellStyle name="ÄÞ¸¶ [0]_laroux 14 10" xfId="13043"/>
    <cellStyle name="AÞ¸¶ [0]_laroux 14 2" xfId="6341"/>
    <cellStyle name="ÄÞ¸¶ [0]_laroux 14 2" xfId="7666"/>
    <cellStyle name="AÞ¸¶ [0]_laroux 14 3" xfId="10432"/>
    <cellStyle name="ÄÞ¸¶ [0]_laroux 14 3" xfId="10454"/>
    <cellStyle name="AÞ¸¶ [0]_laroux 14 4" xfId="10118"/>
    <cellStyle name="ÄÞ¸¶ [0]_laroux 14 4" xfId="11645"/>
    <cellStyle name="AÞ¸¶ [0]_laroux 14 5" xfId="9586"/>
    <cellStyle name="ÄÞ¸¶ [0]_laroux 14 5" xfId="10094"/>
    <cellStyle name="AÞ¸¶ [0]_laroux 14 6" xfId="12243"/>
    <cellStyle name="ÄÞ¸¶ [0]_laroux 14 6" xfId="11890"/>
    <cellStyle name="AÞ¸¶ [0]_laroux 14 7" xfId="12656"/>
    <cellStyle name="ÄÞ¸¶ [0]_laroux 14 7" xfId="12384"/>
    <cellStyle name="AÞ¸¶ [0]_laroux 14 8" xfId="13025"/>
    <cellStyle name="ÄÞ¸¶ [0]_laroux 14 8" xfId="12779"/>
    <cellStyle name="AÞ¸¶ [0]_laroux 14 9" xfId="13348"/>
    <cellStyle name="ÄÞ¸¶ [0]_laroux 14 9" xfId="13133"/>
    <cellStyle name="AÞ¸¶ [0]_laroux 15" xfId="7786"/>
    <cellStyle name="ÄÞ¸¶ [0]_laroux 15" xfId="7760"/>
    <cellStyle name="AÞ¸¶ [0]_laroux 16" xfId="2435"/>
    <cellStyle name="ÄÞ¸¶ [0]_laroux 16" xfId="7476"/>
    <cellStyle name="AÞ¸¶ [0]_laroux 17" xfId="7829"/>
    <cellStyle name="ÄÞ¸¶ [0]_laroux 17" xfId="7793"/>
    <cellStyle name="AÞ¸¶ [0]_laroux 18" xfId="2723"/>
    <cellStyle name="ÄÞ¸¶ [0]_laroux 18" xfId="6953"/>
    <cellStyle name="AÞ¸¶ [0]_laroux 19" xfId="7877"/>
    <cellStyle name="ÄÞ¸¶ [0]_laroux 19" xfId="7838"/>
    <cellStyle name="AÞ¸¶ [0]_laroux 2" xfId="741"/>
    <cellStyle name="ÄÞ¸¶ [0]_laroux 2" xfId="3805"/>
    <cellStyle name="AÞ¸¶ [0]_laroux 2 10" xfId="13508"/>
    <cellStyle name="ÄÞ¸¶ [0]_laroux 2 10" xfId="13661"/>
    <cellStyle name="AÞ¸¶ [0]_laroux 2 11" xfId="13662"/>
    <cellStyle name="ÄÞ¸¶ [0]_laroux 2 2" xfId="2823"/>
    <cellStyle name="AÞ¸¶ [0]_laroux 2 3" xfId="2227"/>
    <cellStyle name="ÄÞ¸¶ [0]_laroux 2 3" xfId="9890"/>
    <cellStyle name="AÞ¸¶ [0]_laroux 2 4" xfId="9889"/>
    <cellStyle name="ÄÞ¸¶ [0]_laroux 2 4" xfId="11097"/>
    <cellStyle name="AÞ¸¶ [0]_laroux 2 5" xfId="11138"/>
    <cellStyle name="ÄÞ¸¶ [0]_laroux 2 5" xfId="12025"/>
    <cellStyle name="AÞ¸¶ [0]_laroux 2 6" xfId="12026"/>
    <cellStyle name="ÄÞ¸¶ [0]_laroux 2 6" xfId="12510"/>
    <cellStyle name="AÞ¸¶ [0]_laroux 2 7" xfId="12511"/>
    <cellStyle name="ÄÞ¸¶ [0]_laroux 2 7" xfId="12890"/>
    <cellStyle name="AÞ¸¶ [0]_laroux 2 8" xfId="12891"/>
    <cellStyle name="ÄÞ¸¶ [0]_laroux 2 8" xfId="13234"/>
    <cellStyle name="AÞ¸¶ [0]_laroux 2 9" xfId="13235"/>
    <cellStyle name="ÄÞ¸¶ [0]_laroux 2 9" xfId="13507"/>
    <cellStyle name="AÞ¸¶ [0]_laroux 20" xfId="6431"/>
    <cellStyle name="ÄÞ¸¶ [0]_laroux 20" xfId="2896"/>
    <cellStyle name="AÞ¸¶ [0]_laroux 21" xfId="7938"/>
    <cellStyle name="ÄÞ¸¶ [0]_laroux 21" xfId="7890"/>
    <cellStyle name="AÞ¸¶ [0]_laroux 22" xfId="6371"/>
    <cellStyle name="ÄÞ¸¶ [0]_laroux 22" xfId="6176"/>
    <cellStyle name="AÞ¸¶ [0]_laroux 23" xfId="8000"/>
    <cellStyle name="ÄÞ¸¶ [0]_laroux 23" xfId="7949"/>
    <cellStyle name="AÞ¸¶ [0]_laroux 24" xfId="2816"/>
    <cellStyle name="ÄÞ¸¶ [0]_laroux 24" xfId="6857"/>
    <cellStyle name="AÞ¸¶ [0]_laroux 25" xfId="8062"/>
    <cellStyle name="ÄÞ¸¶ [0]_laroux 25" xfId="8011"/>
    <cellStyle name="AÞ¸¶ [0]_laroux 26" xfId="2259"/>
    <cellStyle name="ÄÞ¸¶ [0]_laroux 26" xfId="2649"/>
    <cellStyle name="AÞ¸¶ [0]_laroux 27" xfId="8124"/>
    <cellStyle name="ÄÞ¸¶ [0]_laroux 27" xfId="8073"/>
    <cellStyle name="AÞ¸¶ [0]_laroux 28" xfId="6347"/>
    <cellStyle name="ÄÞ¸¶ [0]_laroux 28" xfId="7585"/>
    <cellStyle name="AÞ¸¶ [0]_laroux 29" xfId="8190"/>
    <cellStyle name="ÄÞ¸¶ [0]_laroux 29" xfId="8135"/>
    <cellStyle name="AÞ¸¶ [0]_laroux 3" xfId="6396"/>
    <cellStyle name="ÄÞ¸¶ [0]_laroux 3" xfId="3806"/>
    <cellStyle name="AÞ¸¶ [0]_laroux 3 2" xfId="3807"/>
    <cellStyle name="ÄÞ¸¶ [0]_laroux 3 2" xfId="2401"/>
    <cellStyle name="AÞ¸¶ [0]_laroux 30" xfId="2714"/>
    <cellStyle name="ÄÞ¸¶ [0]_laroux 30" xfId="7516"/>
    <cellStyle name="AÞ¸¶ [0]_laroux 31" xfId="8251"/>
    <cellStyle name="ÄÞ¸¶ [0]_laroux 31" xfId="8200"/>
    <cellStyle name="AÞ¸¶ [0]_laroux 32" xfId="8303"/>
    <cellStyle name="ÄÞ¸¶ [0]_laroux 32" xfId="2321"/>
    <cellStyle name="AÞ¸¶ [0]_laroux 33" xfId="8383"/>
    <cellStyle name="ÄÞ¸¶ [0]_laroux 33" xfId="8333"/>
    <cellStyle name="AÞ¸¶ [0]_laroux 34" xfId="8447"/>
    <cellStyle name="ÄÞ¸¶ [0]_laroux 34" xfId="8314"/>
    <cellStyle name="AÞ¸¶ [0]_laroux 35" xfId="8509"/>
    <cellStyle name="ÄÞ¸¶ [0]_laroux 35" xfId="8394"/>
    <cellStyle name="AÞ¸¶ [0]_laroux 36" xfId="8573"/>
    <cellStyle name="ÄÞ¸¶ [0]_laroux 36" xfId="8458"/>
    <cellStyle name="AÞ¸¶ [0]_laroux 37" xfId="8635"/>
    <cellStyle name="ÄÞ¸¶ [0]_laroux 37" xfId="8520"/>
    <cellStyle name="AÞ¸¶ [0]_laroux 38" xfId="8699"/>
    <cellStyle name="ÄÞ¸¶ [0]_laroux 38" xfId="8584"/>
    <cellStyle name="AÞ¸¶ [0]_laroux 39" xfId="8761"/>
    <cellStyle name="ÄÞ¸¶ [0]_laroux 39" xfId="8646"/>
    <cellStyle name="AÞ¸¶ [0]_laroux 4" xfId="7688"/>
    <cellStyle name="ÄÞ¸¶ [0]_laroux 4" xfId="3808"/>
    <cellStyle name="AÞ¸¶ [0]_laroux 4 2" xfId="3809"/>
    <cellStyle name="ÄÞ¸¶ [0]_laroux 4 2" xfId="7689"/>
    <cellStyle name="AÞ¸¶ [0]_laroux 40" xfId="8823"/>
    <cellStyle name="ÄÞ¸¶ [0]_laroux 40" xfId="8710"/>
    <cellStyle name="AÞ¸¶ [0]_laroux 41" xfId="8885"/>
    <cellStyle name="ÄÞ¸¶ [0]_laroux 41" xfId="8772"/>
    <cellStyle name="AÞ¸¶ [0]_laroux 42" xfId="8946"/>
    <cellStyle name="ÄÞ¸¶ [0]_laroux 42" xfId="8834"/>
    <cellStyle name="AÞ¸¶ [0]_laroux 5" xfId="7682"/>
    <cellStyle name="ÄÞ¸¶ [0]_laroux 5" xfId="3810"/>
    <cellStyle name="AÞ¸¶ [0]_laroux 5 2" xfId="3811"/>
    <cellStyle name="ÄÞ¸¶ [0]_laroux 5 2" xfId="7679"/>
    <cellStyle name="AÞ¸¶ [0]_laroux 6" xfId="7710"/>
    <cellStyle name="ÄÞ¸¶ [0]_laroux 6" xfId="3812"/>
    <cellStyle name="AÞ¸¶ [0]_laroux 7" xfId="3813"/>
    <cellStyle name="ÄÞ¸¶ [0]_laroux 7" xfId="3814"/>
    <cellStyle name="AÞ¸¶ [0]_laroux 7 10" xfId="13526"/>
    <cellStyle name="ÄÞ¸¶ [0]_laroux 7 10" xfId="7427"/>
    <cellStyle name="AÞ¸¶ [0]_laroux 7 2" xfId="7712"/>
    <cellStyle name="ÄÞ¸¶ [0]_laroux 7 2" xfId="7711"/>
    <cellStyle name="AÞ¸¶ [0]_laroux 7 3" xfId="10491"/>
    <cellStyle name="ÄÞ¸¶ [0]_laroux 7 3" xfId="10490"/>
    <cellStyle name="AÞ¸¶ [0]_laroux 7 4" xfId="9905"/>
    <cellStyle name="ÄÞ¸¶ [0]_laroux 7 4" xfId="9906"/>
    <cellStyle name="AÞ¸¶ [0]_laroux 7 5" xfId="9695"/>
    <cellStyle name="ÄÞ¸¶ [0]_laroux 7 5" xfId="9694"/>
    <cellStyle name="AÞ¸¶ [0]_laroux 7 6" xfId="10034"/>
    <cellStyle name="ÄÞ¸¶ [0]_laroux 7 6" xfId="10226"/>
    <cellStyle name="AÞ¸¶ [0]_laroux 7 7" xfId="12075"/>
    <cellStyle name="ÄÞ¸¶ [0]_laroux 7 7" xfId="6159"/>
    <cellStyle name="AÞ¸¶ [0]_laroux 7 8" xfId="12554"/>
    <cellStyle name="ÄÞ¸¶ [0]_laroux 7 8" xfId="10641"/>
    <cellStyle name="AÞ¸¶ [0]_laroux 7 9" xfId="12929"/>
    <cellStyle name="ÄÞ¸¶ [0]_laroux 7 9" xfId="10087"/>
    <cellStyle name="AÞ¸¶ [0]_laroux 8" xfId="3815"/>
    <cellStyle name="ÄÞ¸¶ [0]_laroux 8" xfId="3816"/>
    <cellStyle name="AÞ¸¶ [0]_laroux 8 10" xfId="11835"/>
    <cellStyle name="ÄÞ¸¶ [0]_laroux 8 10" xfId="10981"/>
    <cellStyle name="AÞ¸¶ [0]_laroux 8 2" xfId="7706"/>
    <cellStyle name="ÄÞ¸¶ [0]_laroux 8 2" xfId="7709"/>
    <cellStyle name="AÞ¸¶ [0]_laroux 8 3" xfId="10487"/>
    <cellStyle name="ÄÞ¸¶ [0]_laroux 8 3" xfId="10488"/>
    <cellStyle name="AÞ¸¶ [0]_laroux 8 4" xfId="10862"/>
    <cellStyle name="ÄÞ¸¶ [0]_laroux 8 4" xfId="10021"/>
    <cellStyle name="AÞ¸¶ [0]_laroux 8 5" xfId="9582"/>
    <cellStyle name="ÄÞ¸¶ [0]_laroux 8 5" xfId="6380"/>
    <cellStyle name="AÞ¸¶ [0]_laroux 8 6" xfId="12247"/>
    <cellStyle name="ÄÞ¸¶ [0]_laroux 8 6" xfId="10878"/>
    <cellStyle name="AÞ¸¶ [0]_laroux 8 7" xfId="12659"/>
    <cellStyle name="ÄÞ¸¶ [0]_laroux 8 7" xfId="9633"/>
    <cellStyle name="AÞ¸¶ [0]_laroux 8 8" xfId="13027"/>
    <cellStyle name="ÄÞ¸¶ [0]_laroux 8 8" xfId="10238"/>
    <cellStyle name="AÞ¸¶ [0]_laroux 8 9" xfId="13352"/>
    <cellStyle name="ÄÞ¸¶ [0]_laroux 8 9" xfId="11125"/>
    <cellStyle name="AÞ¸¶ [0]_laroux 9" xfId="3817"/>
    <cellStyle name="ÄÞ¸¶ [0]_laroux 9" xfId="3818"/>
    <cellStyle name="AÞ¸¶ [0]_laroux 9 10" xfId="13233"/>
    <cellStyle name="ÄÞ¸¶ [0]_laroux 9 10" xfId="13469"/>
    <cellStyle name="AÞ¸¶ [0]_laroux 9 2" xfId="7717"/>
    <cellStyle name="ÄÞ¸¶ [0]_laroux 9 2" xfId="7714"/>
    <cellStyle name="AÞ¸¶ [0]_laroux 9 3" xfId="10497"/>
    <cellStyle name="ÄÞ¸¶ [0]_laroux 9 3" xfId="10494"/>
    <cellStyle name="AÞ¸¶ [0]_laroux 9 4" xfId="9835"/>
    <cellStyle name="ÄÞ¸¶ [0]_laroux 9 4" xfId="9639"/>
    <cellStyle name="AÞ¸¶ [0]_laroux 9 5" xfId="11105"/>
    <cellStyle name="ÄÞ¸¶ [0]_laroux 9 5" xfId="9719"/>
    <cellStyle name="AÞ¸¶ [0]_laroux 9 6" xfId="10833"/>
    <cellStyle name="ÄÞ¸¶ [0]_laroux 9 6" xfId="11692"/>
    <cellStyle name="AÞ¸¶ [0]_laroux 9 7" xfId="6004"/>
    <cellStyle name="ÄÞ¸¶ [0]_laroux 9 7" xfId="9666"/>
    <cellStyle name="AÞ¸¶ [0]_laroux 9 8" xfId="10215"/>
    <cellStyle name="ÄÞ¸¶ [0]_laroux 9 8" xfId="11432"/>
    <cellStyle name="AÞ¸¶ [0]_laroux 9 9" xfId="2599"/>
    <cellStyle name="ÄÞ¸¶ [0]_laroux 9 9" xfId="11517"/>
    <cellStyle name="AÞ¸¶ [0]_laroux_1" xfId="3819"/>
    <cellStyle name="ÄÞ¸¶ [0]_laroux_1" xfId="742"/>
    <cellStyle name="AÞ¸¶ [0]_laroux_2" xfId="743"/>
    <cellStyle name="ÄÞ¸¶ [0]_laroux_2" xfId="744"/>
    <cellStyle name="AÞ¸¶ [0]_laroux_2 10" xfId="745"/>
    <cellStyle name="ÄÞ¸¶ [0]_laroux_2 10" xfId="3820"/>
    <cellStyle name="AÞ¸¶ [0]_laroux_2 10 10" xfId="13631"/>
    <cellStyle name="ÄÞ¸¶ [0]_laroux_2 10 10" xfId="11116"/>
    <cellStyle name="AÞ¸¶ [0]_laroux_2 10 2" xfId="3023"/>
    <cellStyle name="ÄÞ¸¶ [0]_laroux_2 10 2" xfId="7727"/>
    <cellStyle name="AÞ¸¶ [0]_laroux_2 10 3" xfId="9894"/>
    <cellStyle name="ÄÞ¸¶ [0]_laroux_2 10 3" xfId="10507"/>
    <cellStyle name="AÞ¸¶ [0]_laroux_2 10 4" xfId="11009"/>
    <cellStyle name="ÄÞ¸¶ [0]_laroux_2 10 4" xfId="11686"/>
    <cellStyle name="AÞ¸¶ [0]_laroux_2 10 5" xfId="2616"/>
    <cellStyle name="ÄÞ¸¶ [0]_laroux_2 10 5" xfId="11785"/>
    <cellStyle name="AÞ¸¶ [0]_laroux_2 10 6" xfId="12408"/>
    <cellStyle name="ÄÞ¸¶ [0]_laroux_2 10 6" xfId="6915"/>
    <cellStyle name="AÞ¸¶ [0]_laroux_2 10 7" xfId="12801"/>
    <cellStyle name="ÄÞ¸¶ [0]_laroux_2 10 7" xfId="9785"/>
    <cellStyle name="AÞ¸¶ [0]_laroux_2 10 8" xfId="13150"/>
    <cellStyle name="ÄÞ¸¶ [0]_laroux_2 10 8" xfId="11722"/>
    <cellStyle name="AÞ¸¶ [0]_laroux_2 10 9" xfId="13439"/>
    <cellStyle name="ÄÞ¸¶ [0]_laroux_2 10 9" xfId="11285"/>
    <cellStyle name="AÞ¸¶ [0]_laroux_2 11" xfId="3821"/>
    <cellStyle name="ÄÞ¸¶ [0]_laroux_2 11" xfId="3822"/>
    <cellStyle name="AÞ¸¶ [0]_laroux_2 11 10" xfId="13713"/>
    <cellStyle name="ÄÞ¸¶ [0]_laroux_2 11 10" xfId="9878"/>
    <cellStyle name="AÞ¸¶ [0]_laroux_2 11 2" xfId="7686"/>
    <cellStyle name="ÄÞ¸¶ [0]_laroux_2 11 2" xfId="7672"/>
    <cellStyle name="AÞ¸¶ [0]_laroux_2 11 3" xfId="10471"/>
    <cellStyle name="ÄÞ¸¶ [0]_laroux_2 11 3" xfId="10460"/>
    <cellStyle name="AÞ¸¶ [0]_laroux_2 11 4" xfId="11270"/>
    <cellStyle name="ÄÞ¸¶ [0]_laroux_2 11 4" xfId="11540"/>
    <cellStyle name="AÞ¸¶ [0]_laroux_2 11 5" xfId="12138"/>
    <cellStyle name="ÄÞ¸¶ [0]_laroux_2 11 5" xfId="10860"/>
    <cellStyle name="AÞ¸¶ [0]_laroux_2 11 6" xfId="12604"/>
    <cellStyle name="ÄÞ¸¶ [0]_laroux_2 11 6" xfId="10022"/>
    <cellStyle name="AÞ¸¶ [0]_laroux_2 11 7" xfId="12974"/>
    <cellStyle name="ÄÞ¸¶ [0]_laroux_2 11 7" xfId="11906"/>
    <cellStyle name="AÞ¸¶ [0]_laroux_2 11 8" xfId="13306"/>
    <cellStyle name="ÄÞ¸¶ [0]_laroux_2 11 8" xfId="12399"/>
    <cellStyle name="AÞ¸¶ [0]_laroux_2 11 9" xfId="13568"/>
    <cellStyle name="ÄÞ¸¶ [0]_laroux_2 11 9" xfId="12793"/>
    <cellStyle name="AÞ¸¶ [0]_laroux_2 12" xfId="3823"/>
    <cellStyle name="ÄÞ¸¶ [0]_laroux_2 12" xfId="3824"/>
    <cellStyle name="AÞ¸¶ [0]_laroux_2 12 10" xfId="13775"/>
    <cellStyle name="ÄÞ¸¶ [0]_laroux_2 12 10" xfId="13730"/>
    <cellStyle name="AÞ¸¶ [0]_laroux_2 12 2" xfId="7741"/>
    <cellStyle name="ÄÞ¸¶ [0]_laroux_2 12 2" xfId="7747"/>
    <cellStyle name="AÞ¸¶ [0]_laroux_2 12 3" xfId="10518"/>
    <cellStyle name="ÄÞ¸¶ [0]_laroux_2 12 3" xfId="10524"/>
    <cellStyle name="AÞ¸¶ [0]_laroux_2 12 4" xfId="11433"/>
    <cellStyle name="ÄÞ¸¶ [0]_laroux_2 12 4" xfId="11319"/>
    <cellStyle name="AÞ¸¶ [0]_laroux_2 12 5" xfId="11641"/>
    <cellStyle name="ÄÞ¸¶ [0]_laroux_2 12 5" xfId="12164"/>
    <cellStyle name="AÞ¸¶ [0]_laroux_2 12 6" xfId="10934"/>
    <cellStyle name="ÄÞ¸¶ [0]_laroux_2 12 6" xfId="12625"/>
    <cellStyle name="AÞ¸¶ [0]_laroux_2 12 7" xfId="10698"/>
    <cellStyle name="ÄÞ¸¶ [0]_laroux_2 12 7" xfId="12993"/>
    <cellStyle name="AÞ¸¶ [0]_laroux_2 12 8" xfId="10653"/>
    <cellStyle name="ÄÞ¸¶ [0]_laroux_2 12 8" xfId="13321"/>
    <cellStyle name="AÞ¸¶ [0]_laroux_2 12 9" xfId="10929"/>
    <cellStyle name="ÄÞ¸¶ [0]_laroux_2 12 9" xfId="13582"/>
    <cellStyle name="AÞ¸¶ [0]_laroux_2 13" xfId="3825"/>
    <cellStyle name="ÄÞ¸¶ [0]_laroux_2 13" xfId="3826"/>
    <cellStyle name="AÞ¸¶ [0]_laroux_2 13 10" xfId="13314"/>
    <cellStyle name="ÄÞ¸¶ [0]_laroux_2 13 10" xfId="13592"/>
    <cellStyle name="AÞ¸¶ [0]_laroux_2 13 2" xfId="7665"/>
    <cellStyle name="ÄÞ¸¶ [0]_laroux_2 13 2" xfId="6426"/>
    <cellStyle name="AÞ¸¶ [0]_laroux_2 13 3" xfId="10453"/>
    <cellStyle name="ÄÞ¸¶ [0]_laroux_2 13 3" xfId="10440"/>
    <cellStyle name="AÞ¸¶ [0]_laroux_2 13 4" xfId="11646"/>
    <cellStyle name="ÄÞ¸¶ [0]_laroux_2 13 4" xfId="10757"/>
    <cellStyle name="AÞ¸¶ [0]_laroux_2 13 5" xfId="10278"/>
    <cellStyle name="ÄÞ¸¶ [0]_laroux_2 13 5" xfId="9729"/>
    <cellStyle name="AÞ¸¶ [0]_laroux_2 13 6" xfId="10010"/>
    <cellStyle name="ÄÞ¸¶ [0]_laroux_2 13 6" xfId="12107"/>
    <cellStyle name="AÞ¸¶ [0]_laroux_2 13 7" xfId="9610"/>
    <cellStyle name="ÄÞ¸¶ [0]_laroux_2 13 7" xfId="6509"/>
    <cellStyle name="AÞ¸¶ [0]_laroux_2 13 8" xfId="10249"/>
    <cellStyle name="ÄÞ¸¶ [0]_laroux_2 13 8" xfId="9628"/>
    <cellStyle name="AÞ¸¶ [0]_laroux_2 13 9" xfId="10047"/>
    <cellStyle name="ÄÞ¸¶ [0]_laroux_2 13 9" xfId="9690"/>
    <cellStyle name="AÞ¸¶ [0]_laroux_2 14" xfId="3827"/>
    <cellStyle name="ÄÞ¸¶ [0]_laroux_2 14" xfId="3828"/>
    <cellStyle name="AÞ¸¶ [0]_laroux_2 14 10" xfId="13626"/>
    <cellStyle name="ÄÞ¸¶ [0]_laroux_2 14 10" xfId="13366"/>
    <cellStyle name="AÞ¸¶ [0]_laroux_2 14 2" xfId="7761"/>
    <cellStyle name="ÄÞ¸¶ [0]_laroux_2 14 2" xfId="7776"/>
    <cellStyle name="AÞ¸¶ [0]_laroux_2 14 3" xfId="10535"/>
    <cellStyle name="ÄÞ¸¶ [0]_laroux_2 14 3" xfId="10548"/>
    <cellStyle name="AÞ¸¶ [0]_laroux_2 14 4" xfId="11046"/>
    <cellStyle name="ÄÞ¸¶ [0]_laroux_2 14 4" xfId="10780"/>
    <cellStyle name="AÞ¸¶ [0]_laroux_2 14 5" xfId="11945"/>
    <cellStyle name="ÄÞ¸¶ [0]_laroux_2 14 5" xfId="9685"/>
    <cellStyle name="AÞ¸¶ [0]_laroux_2 14 6" xfId="12437"/>
    <cellStyle name="ÄÞ¸¶ [0]_laroux_2 14 6" xfId="11507"/>
    <cellStyle name="AÞ¸¶ [0]_laroux_2 14 7" xfId="12830"/>
    <cellStyle name="ÄÞ¸¶ [0]_laroux_2 14 7" xfId="10984"/>
    <cellStyle name="AÞ¸¶ [0]_laroux_2 14 8" xfId="13177"/>
    <cellStyle name="ÄÞ¸¶ [0]_laroux_2 14 8" xfId="10915"/>
    <cellStyle name="AÞ¸¶ [0]_laroux_2 14 9" xfId="13461"/>
    <cellStyle name="ÄÞ¸¶ [0]_laroux_2 14 9" xfId="10599"/>
    <cellStyle name="AÞ¸¶ [0]_laroux_2 15" xfId="6471"/>
    <cellStyle name="ÄÞ¸¶ [0]_laroux_2 15" xfId="7037"/>
    <cellStyle name="AÞ¸¶ [0]_laroux_2 16" xfId="7794"/>
    <cellStyle name="ÄÞ¸¶ [0]_laroux_2 16" xfId="7816"/>
    <cellStyle name="AÞ¸¶ [0]_laroux_2 17" xfId="2484"/>
    <cellStyle name="ÄÞ¸¶ [0]_laroux_2 17" xfId="2568"/>
    <cellStyle name="AÞ¸¶ [0]_laroux_2 18" xfId="7839"/>
    <cellStyle name="ÄÞ¸¶ [0]_laroux_2 18" xfId="7864"/>
    <cellStyle name="AÞ¸¶ [0]_laroux_2 19" xfId="2228"/>
    <cellStyle name="ÄÞ¸¶ [0]_laroux_2 19" xfId="6840"/>
    <cellStyle name="AÞ¸¶ [0]_laroux_2 2" xfId="3829"/>
    <cellStyle name="ÄÞ¸¶ [0]_laroux_2 2" xfId="3830"/>
    <cellStyle name="AÞ¸¶ [0]_laroux_2 2 10" xfId="13467"/>
    <cellStyle name="ÄÞ¸¶ [0]_laroux_2 2 10" xfId="13615"/>
    <cellStyle name="AÞ¸¶ [0]_laroux_2 2 11" xfId="13648"/>
    <cellStyle name="ÄÞ¸¶ [0]_laroux_2 2 2" xfId="6065"/>
    <cellStyle name="AÞ¸¶ [0]_laroux_2 2 3" xfId="6055"/>
    <cellStyle name="ÄÞ¸¶ [0]_laroux_2 2 3" xfId="9895"/>
    <cellStyle name="AÞ¸¶ [0]_laroux_2 2 4" xfId="9893"/>
    <cellStyle name="ÄÞ¸¶ [0]_laroux_2 2 4" xfId="11008"/>
    <cellStyle name="AÞ¸¶ [0]_laroux_2 2 5" xfId="11052"/>
    <cellStyle name="ÄÞ¸¶ [0]_laroux_2 2 5" xfId="11914"/>
    <cellStyle name="AÞ¸¶ [0]_laroux_2 2 6" xfId="11952"/>
    <cellStyle name="ÄÞ¸¶ [0]_laroux_2 2 6" xfId="12407"/>
    <cellStyle name="AÞ¸¶ [0]_laroux_2 2 7" xfId="12443"/>
    <cellStyle name="ÄÞ¸¶ [0]_laroux_2 2 7" xfId="12800"/>
    <cellStyle name="AÞ¸¶ [0]_laroux_2 2 8" xfId="12836"/>
    <cellStyle name="ÄÞ¸¶ [0]_laroux_2 2 8" xfId="13149"/>
    <cellStyle name="AÞ¸¶ [0]_laroux_2 2 9" xfId="13183"/>
    <cellStyle name="ÄÞ¸¶ [0]_laroux_2 2 9" xfId="13438"/>
    <cellStyle name="AÞ¸¶ [0]_laroux_2 20" xfId="7891"/>
    <cellStyle name="ÄÞ¸¶ [0]_laroux_2 20" xfId="7924"/>
    <cellStyle name="AÞ¸¶ [0]_laroux_2 21" xfId="2821"/>
    <cellStyle name="ÄÞ¸¶ [0]_laroux_2 21" xfId="6131"/>
    <cellStyle name="AÞ¸¶ [0]_laroux_2 22" xfId="7952"/>
    <cellStyle name="ÄÞ¸¶ [0]_laroux_2 22" xfId="7983"/>
    <cellStyle name="AÞ¸¶ [0]_laroux_2 23" xfId="2784"/>
    <cellStyle name="ÄÞ¸¶ [0]_laroux_2 23" xfId="2239"/>
    <cellStyle name="AÞ¸¶ [0]_laroux_2 24" xfId="8012"/>
    <cellStyle name="ÄÞ¸¶ [0]_laroux_2 24" xfId="8045"/>
    <cellStyle name="AÞ¸¶ [0]_laroux_2 25" xfId="2375"/>
    <cellStyle name="ÄÞ¸¶ [0]_laroux_2 25" xfId="6594"/>
    <cellStyle name="AÞ¸¶ [0]_laroux_2 26" xfId="8074"/>
    <cellStyle name="ÄÞ¸¶ [0]_laroux_2 26" xfId="8107"/>
    <cellStyle name="AÞ¸¶ [0]_laroux_2 27" xfId="3041"/>
    <cellStyle name="ÄÞ¸¶ [0]_laroux_2 27" xfId="7120"/>
    <cellStyle name="AÞ¸¶ [0]_laroux_2 28" xfId="8137"/>
    <cellStyle name="ÄÞ¸¶ [0]_laroux_2 28" xfId="8170"/>
    <cellStyle name="AÞ¸¶ [0]_laroux_2 29" xfId="7474"/>
    <cellStyle name="ÄÞ¸¶ [0]_laroux_2 29" xfId="6706"/>
    <cellStyle name="AÞ¸¶ [0]_laroux_2 3" xfId="6196"/>
    <cellStyle name="ÄÞ¸¶ [0]_laroux_2 3" xfId="3831"/>
    <cellStyle name="AÞ¸¶ [0]_laroux_2 3 2" xfId="3832"/>
    <cellStyle name="ÄÞ¸¶ [0]_laroux_2 3 2" xfId="6436"/>
    <cellStyle name="AÞ¸¶ [0]_laroux_2 30" xfId="8201"/>
    <cellStyle name="ÄÞ¸¶ [0]_laroux_2 30" xfId="8234"/>
    <cellStyle name="AÞ¸¶ [0]_laroux_2 31" xfId="6320"/>
    <cellStyle name="ÄÞ¸¶ [0]_laroux_2 31" xfId="8286"/>
    <cellStyle name="AÞ¸¶ [0]_laroux_2 32" xfId="8334"/>
    <cellStyle name="ÄÞ¸¶ [0]_laroux_2 32" xfId="8366"/>
    <cellStyle name="AÞ¸¶ [0]_laroux_2 33" xfId="8315"/>
    <cellStyle name="ÄÞ¸¶ [0]_laroux_2 33" xfId="8430"/>
    <cellStyle name="AÞ¸¶ [0]_laroux_2 34" xfId="8395"/>
    <cellStyle name="ÄÞ¸¶ [0]_laroux_2 34" xfId="8492"/>
    <cellStyle name="AÞ¸¶ [0]_laroux_2 35" xfId="8459"/>
    <cellStyle name="ÄÞ¸¶ [0]_laroux_2 35" xfId="8556"/>
    <cellStyle name="AÞ¸¶ [0]_laroux_2 36" xfId="8521"/>
    <cellStyle name="ÄÞ¸¶ [0]_laroux_2 36" xfId="8618"/>
    <cellStyle name="AÞ¸¶ [0]_laroux_2 37" xfId="8585"/>
    <cellStyle name="ÄÞ¸¶ [0]_laroux_2 37" xfId="8682"/>
    <cellStyle name="AÞ¸¶ [0]_laroux_2 38" xfId="8647"/>
    <cellStyle name="ÄÞ¸¶ [0]_laroux_2 38" xfId="8744"/>
    <cellStyle name="AÞ¸¶ [0]_laroux_2 39" xfId="8711"/>
    <cellStyle name="ÄÞ¸¶ [0]_laroux_2 39" xfId="8806"/>
    <cellStyle name="AÞ¸¶ [0]_laroux_2 4" xfId="6309"/>
    <cellStyle name="ÄÞ¸¶ [0]_laroux_2 4" xfId="3833"/>
    <cellStyle name="AÞ¸¶ [0]_laroux_2 4 2" xfId="3834"/>
    <cellStyle name="ÄÞ¸¶ [0]_laroux_2 4 2" xfId="6685"/>
    <cellStyle name="AÞ¸¶ [0]_laroux_2 40" xfId="8773"/>
    <cellStyle name="ÄÞ¸¶ [0]_laroux_2 40" xfId="8868"/>
    <cellStyle name="AÞ¸¶ [0]_laroux_2 41" xfId="8835"/>
    <cellStyle name="ÄÞ¸¶ [0]_laroux_2 41" xfId="8929"/>
    <cellStyle name="AÞ¸¶ [0]_laroux_2 42" xfId="8896"/>
    <cellStyle name="ÄÞ¸¶ [0]_laroux_2 42" xfId="8990"/>
    <cellStyle name="AÞ¸¶ [0]_laroux_2 43" xfId="8957"/>
    <cellStyle name="ÄÞ¸¶ [0]_laroux_2 43" xfId="9050"/>
    <cellStyle name="AÞ¸¶ [0]_laroux_2 44" xfId="9017"/>
    <cellStyle name="ÄÞ¸¶ [0]_laroux_2 44" xfId="9109"/>
    <cellStyle name="AÞ¸¶ [0]_laroux_2 5" xfId="7694"/>
    <cellStyle name="ÄÞ¸¶ [0]_laroux_2 5" xfId="3835"/>
    <cellStyle name="AÞ¸¶ [0]_laroux_2 5 2" xfId="3836"/>
    <cellStyle name="ÄÞ¸¶ [0]_laroux_2 5 2" xfId="2492"/>
    <cellStyle name="AÞ¸¶ [0]_laroux_2 6" xfId="7675"/>
    <cellStyle name="ÄÞ¸¶ [0]_laroux_2 6" xfId="3837"/>
    <cellStyle name="AÞ¸¶ [0]_laroux_2 7" xfId="3838"/>
    <cellStyle name="ÄÞ¸¶ [0]_laroux_2 7" xfId="3839"/>
    <cellStyle name="AÞ¸¶ [0]_laroux_2 7 10" xfId="13492"/>
    <cellStyle name="ÄÞ¸¶ [0]_laroux_2 7 10" xfId="12534"/>
    <cellStyle name="AÞ¸¶ [0]_laroux_2 7 2" xfId="7715"/>
    <cellStyle name="ÄÞ¸¶ [0]_laroux_2 7 2" xfId="7673"/>
    <cellStyle name="AÞ¸¶ [0]_laroux_2 7 3" xfId="10495"/>
    <cellStyle name="ÄÞ¸¶ [0]_laroux_2 7 3" xfId="10461"/>
    <cellStyle name="AÞ¸¶ [0]_laroux_2 7 4" xfId="2999"/>
    <cellStyle name="ÄÞ¸¶ [0]_laroux_2 7 4" xfId="11539"/>
    <cellStyle name="AÞ¸¶ [0]_laroux_2 7 5" xfId="11184"/>
    <cellStyle name="ÄÞ¸¶ [0]_laroux_2 7 5" xfId="9916"/>
    <cellStyle name="AÞ¸¶ [0]_laroux_2 7 6" xfId="11693"/>
    <cellStyle name="ÄÞ¸¶ [0]_laroux_2 7 6" xfId="10942"/>
    <cellStyle name="AÞ¸¶ [0]_laroux_2 7 7" xfId="6951"/>
    <cellStyle name="ÄÞ¸¶ [0]_laroux_2 7 7" xfId="12150"/>
    <cellStyle name="AÞ¸¶ [0]_laroux_2 7 8" xfId="3011"/>
    <cellStyle name="ÄÞ¸¶ [0]_laroux_2 7 8" xfId="12614"/>
    <cellStyle name="AÞ¸¶ [0]_laroux_2 7 9" xfId="11221"/>
    <cellStyle name="ÄÞ¸¶ [0]_laroux_2 7 9" xfId="12981"/>
    <cellStyle name="AÞ¸¶ [0]_laroux_2 8" xfId="3840"/>
    <cellStyle name="ÄÞ¸¶ [0]_laroux_2 8" xfId="3841"/>
    <cellStyle name="AÞ¸¶ [0]_laroux_2 8 10" xfId="13606"/>
    <cellStyle name="ÄÞ¸¶ [0]_laroux_2 8 10" xfId="13379"/>
    <cellStyle name="AÞ¸¶ [0]_laroux_2 8 2" xfId="7700"/>
    <cellStyle name="ÄÞ¸¶ [0]_laroux_2 8 2" xfId="7716"/>
    <cellStyle name="AÞ¸¶ [0]_laroux_2 8 3" xfId="10481"/>
    <cellStyle name="ÄÞ¸¶ [0]_laroux_2 8 3" xfId="10496"/>
    <cellStyle name="AÞ¸¶ [0]_laroux_2 8 4" xfId="10991"/>
    <cellStyle name="ÄÞ¸¶ [0]_laroux_2 8 4" xfId="2622"/>
    <cellStyle name="AÞ¸¶ [0]_laroux_2 8 5" xfId="11896"/>
    <cellStyle name="ÄÞ¸¶ [0]_laroux_2 8 5" xfId="11145"/>
    <cellStyle name="AÞ¸¶ [0]_laroux_2 8 6" xfId="12389"/>
    <cellStyle name="ÄÞ¸¶ [0]_laroux_2 8 6" xfId="10834"/>
    <cellStyle name="AÞ¸¶ [0]_laroux_2 8 7" xfId="12784"/>
    <cellStyle name="ÄÞ¸¶ [0]_laroux_2 8 7" xfId="11300"/>
    <cellStyle name="AÞ¸¶ [0]_laroux_2 8 8" xfId="13137"/>
    <cellStyle name="ÄÞ¸¶ [0]_laroux_2 8 8" xfId="10877"/>
    <cellStyle name="AÞ¸¶ [0]_laroux_2 8 9" xfId="13426"/>
    <cellStyle name="ÄÞ¸¶ [0]_laroux_2 8 9" xfId="6223"/>
    <cellStyle name="AÞ¸¶ [0]_laroux_2 9" xfId="3842"/>
    <cellStyle name="ÄÞ¸¶ [0]_laroux_2 9" xfId="3843"/>
    <cellStyle name="AÞ¸¶ [0]_laroux_2 9 10" xfId="12393"/>
    <cellStyle name="ÄÞ¸¶ [0]_laroux_2 9 10" xfId="13620"/>
    <cellStyle name="AÞ¸¶ [0]_laroux_2 9 2" xfId="7724"/>
    <cellStyle name="ÄÞ¸¶ [0]_laroux_2 9 2" xfId="7698"/>
    <cellStyle name="AÞ¸¶ [0]_laroux_2 9 3" xfId="10504"/>
    <cellStyle name="ÄÞ¸¶ [0]_laroux_2 9 3" xfId="10479"/>
    <cellStyle name="AÞ¸¶ [0]_laroux_2 9 4" xfId="11740"/>
    <cellStyle name="ÄÞ¸¶ [0]_laroux_2 9 4" xfId="11031"/>
    <cellStyle name="AÞ¸¶ [0]_laroux_2 9 5" xfId="2623"/>
    <cellStyle name="ÄÞ¸¶ [0]_laroux_2 9 5" xfId="11935"/>
    <cellStyle name="AÞ¸¶ [0]_laroux_2 9 6" xfId="12145"/>
    <cellStyle name="ÄÞ¸¶ [0]_laroux_2 9 6" xfId="12427"/>
    <cellStyle name="AÞ¸¶ [0]_laroux_2 9 7" xfId="12060"/>
    <cellStyle name="ÄÞ¸¶ [0]_laroux_2 9 7" xfId="12822"/>
    <cellStyle name="AÞ¸¶ [0]_laroux_2 9 8" xfId="12509"/>
    <cellStyle name="ÄÞ¸¶ [0]_laroux_2 9 8" xfId="13168"/>
    <cellStyle name="AÞ¸¶ [0]_laroux_2 9 9" xfId="12889"/>
    <cellStyle name="ÄÞ¸¶ [0]_laroux_2 9 9" xfId="13455"/>
    <cellStyle name="AÞ¸¶ [0]_laroux_3" xfId="3844"/>
    <cellStyle name="ÄÞ¸¶ [0]_laroux_3" xfId="746"/>
    <cellStyle name="AÞ¸¶ [0]_MBO_0" xfId="747"/>
    <cellStyle name="ÄÞ¸¶ [0]_MBO_0" xfId="748"/>
    <cellStyle name="AÞ¸¶ [0]_MBO_0 10" xfId="749"/>
    <cellStyle name="ÄÞ¸¶ [0]_MBO_0 10" xfId="3845"/>
    <cellStyle name="AÞ¸¶ [0]_MBO_0 10 10" xfId="10819"/>
    <cellStyle name="ÄÞ¸¶ [0]_MBO_0 10 10" xfId="13672"/>
    <cellStyle name="AÞ¸¶ [0]_MBO_0 10 2" xfId="6756"/>
    <cellStyle name="ÄÞ¸¶ [0]_MBO_0 10 2" xfId="7756"/>
    <cellStyle name="AÞ¸¶ [0]_MBO_0 10 3" xfId="9900"/>
    <cellStyle name="ÄÞ¸¶ [0]_MBO_0 10 3" xfId="10530"/>
    <cellStyle name="AÞ¸¶ [0]_MBO_0 10 4" xfId="10067"/>
    <cellStyle name="ÄÞ¸¶ [0]_MBO_0 10 4" xfId="11130"/>
    <cellStyle name="AÞ¸¶ [0]_MBO_0 10 5" xfId="9563"/>
    <cellStyle name="ÄÞ¸¶ [0]_MBO_0 10 5" xfId="12059"/>
    <cellStyle name="AÞ¸¶ [0]_MBO_0 10 6" xfId="12265"/>
    <cellStyle name="ÄÞ¸¶ [0]_MBO_0 10 6" xfId="11265"/>
    <cellStyle name="AÞ¸¶ [0]_MBO_0 10 7" xfId="12672"/>
    <cellStyle name="ÄÞ¸¶ [0]_MBO_0 10 7" xfId="2688"/>
    <cellStyle name="AÞ¸¶ [0]_MBO_0 10 8" xfId="13038"/>
    <cellStyle name="ÄÞ¸¶ [0]_MBO_0 10 8" xfId="12323"/>
    <cellStyle name="AÞ¸¶ [0]_MBO_0 10 9" xfId="13364"/>
    <cellStyle name="ÄÞ¸¶ [0]_MBO_0 10 9" xfId="12723"/>
    <cellStyle name="AÞ¸¶ [0]_MBO_0 11" xfId="3846"/>
    <cellStyle name="ÄÞ¸¶ [0]_MBO_0 11" xfId="3847"/>
    <cellStyle name="AÞ¸¶ [0]_MBO_0 11 10" xfId="13599"/>
    <cellStyle name="ÄÞ¸¶ [0]_MBO_0 11 10" xfId="11268"/>
    <cellStyle name="AÞ¸¶ [0]_MBO_0 11 2" xfId="6433"/>
    <cellStyle name="ÄÞ¸¶ [0]_MBO_0 11 2" xfId="6346"/>
    <cellStyle name="AÞ¸¶ [0]_MBO_0 11 3" xfId="10439"/>
    <cellStyle name="ÄÞ¸¶ [0]_MBO_0 11 3" xfId="10433"/>
    <cellStyle name="AÞ¸¶ [0]_MBO_0 11 4" xfId="9849"/>
    <cellStyle name="ÄÞ¸¶ [0]_MBO_0 11 4" xfId="10851"/>
    <cellStyle name="AÞ¸¶ [0]_MBO_0 11 5" xfId="9702"/>
    <cellStyle name="ÄÞ¸¶ [0]_MBO_0 11 5" xfId="9587"/>
    <cellStyle name="AÞ¸¶ [0]_MBO_0 11 6" xfId="11028"/>
    <cellStyle name="ÄÞ¸¶ [0]_MBO_0 11 6" xfId="12242"/>
    <cellStyle name="AÞ¸¶ [0]_MBO_0 11 7" xfId="10274"/>
    <cellStyle name="ÄÞ¸¶ [0]_MBO_0 11 7" xfId="10049"/>
    <cellStyle name="AÞ¸¶ [0]_MBO_0 11 8" xfId="11616"/>
    <cellStyle name="ÄÞ¸¶ [0]_MBO_0 11 8" xfId="10106"/>
    <cellStyle name="AÞ¸¶ [0]_MBO_0 11 9" xfId="9776"/>
    <cellStyle name="ÄÞ¸¶ [0]_MBO_0 11 9" xfId="10887"/>
    <cellStyle name="AÞ¸¶ [0]_MBO_0 12" xfId="3848"/>
    <cellStyle name="ÄÞ¸¶ [0]_MBO_0 12" xfId="3849"/>
    <cellStyle name="AÞ¸¶ [0]_MBO_0 12 10" xfId="12545"/>
    <cellStyle name="ÄÞ¸¶ [0]_MBO_0 12 10" xfId="13351"/>
    <cellStyle name="AÞ¸¶ [0]_MBO_0 12 2" xfId="7778"/>
    <cellStyle name="ÄÞ¸¶ [0]_MBO_0 12 2" xfId="7785"/>
    <cellStyle name="AÞ¸¶ [0]_MBO_0 12 3" xfId="10549"/>
    <cellStyle name="ÄÞ¸¶ [0]_MBO_0 12 3" xfId="10556"/>
    <cellStyle name="AÞ¸¶ [0]_MBO_0 12 4" xfId="6634"/>
    <cellStyle name="ÄÞ¸¶ [0]_MBO_0 12 4" xfId="10374"/>
    <cellStyle name="AÞ¸¶ [0]_MBO_0 12 5" xfId="9714"/>
    <cellStyle name="ÄÞ¸¶ [0]_MBO_0 12 5" xfId="2965"/>
    <cellStyle name="AÞ¸¶ [0]_MBO_0 12 6" xfId="6325"/>
    <cellStyle name="ÄÞ¸¶ [0]_MBO_0 12 6" xfId="2396"/>
    <cellStyle name="AÞ¸¶ [0]_MBO_0 12 7" xfId="10039"/>
    <cellStyle name="ÄÞ¸¶ [0]_MBO_0 12 7" xfId="6394"/>
    <cellStyle name="AÞ¸¶ [0]_MBO_0 12 8" xfId="11378"/>
    <cellStyle name="ÄÞ¸¶ [0]_MBO_0 12 8" xfId="10042"/>
    <cellStyle name="AÞ¸¶ [0]_MBO_0 12 9" xfId="6353"/>
    <cellStyle name="ÄÞ¸¶ [0]_MBO_0 12 9" xfId="2958"/>
    <cellStyle name="AÞ¸¶ [0]_MBO_0 13" xfId="3850"/>
    <cellStyle name="ÄÞ¸¶ [0]_MBO_0 13" xfId="3851"/>
    <cellStyle name="AÞ¸¶ [0]_MBO_0 13 10" xfId="13051"/>
    <cellStyle name="ÄÞ¸¶ [0]_MBO_0 13 10" xfId="10108"/>
    <cellStyle name="AÞ¸¶ [0]_MBO_0 13 2" xfId="7355"/>
    <cellStyle name="ÄÞ¸¶ [0]_MBO_0 13 2" xfId="6624"/>
    <cellStyle name="AÞ¸¶ [0]_MBO_0 13 3" xfId="10402"/>
    <cellStyle name="ÄÞ¸¶ [0]_MBO_0 13 3" xfId="10391"/>
    <cellStyle name="AÞ¸¶ [0]_MBO_0 13 4" xfId="11496"/>
    <cellStyle name="ÄÞ¸¶ [0]_MBO_0 13 4" xfId="11674"/>
    <cellStyle name="AÞ¸¶ [0]_MBO_0 13 5" xfId="11029"/>
    <cellStyle name="ÄÞ¸¶ [0]_MBO_0 13 5" xfId="10272"/>
    <cellStyle name="AÞ¸¶ [0]_MBO_0 13 6" xfId="6070"/>
    <cellStyle name="ÄÞ¸¶ [0]_MBO_0 13 6" xfId="10167"/>
    <cellStyle name="AÞ¸¶ [0]_MBO_0 13 7" xfId="12289"/>
    <cellStyle name="ÄÞ¸¶ [0]_MBO_0 13 7" xfId="10968"/>
    <cellStyle name="AÞ¸¶ [0]_MBO_0 13 8" xfId="12694"/>
    <cellStyle name="ÄÞ¸¶ [0]_MBO_0 13 8" xfId="9615"/>
    <cellStyle name="AÞ¸¶ [0]_MBO_0 13 9" xfId="13057"/>
    <cellStyle name="ÄÞ¸¶ [0]_MBO_0 13 9" xfId="10248"/>
    <cellStyle name="AÞ¸¶ [0]_MBO_0 14" xfId="3852"/>
    <cellStyle name="ÄÞ¸¶ [0]_MBO_0 14" xfId="3853"/>
    <cellStyle name="AÞ¸¶ [0]_MBO_0 14 10" xfId="13728"/>
    <cellStyle name="ÄÞ¸¶ [0]_MBO_0 14 10" xfId="13654"/>
    <cellStyle name="AÞ¸¶ [0]_MBO_0 14 2" xfId="7819"/>
    <cellStyle name="ÄÞ¸¶ [0]_MBO_0 14 2" xfId="7828"/>
    <cellStyle name="AÞ¸¶ [0]_MBO_0 14 3" xfId="10589"/>
    <cellStyle name="ÄÞ¸¶ [0]_MBO_0 14 3" xfId="10598"/>
    <cellStyle name="AÞ¸¶ [0]_MBO_0 14 4" xfId="11261"/>
    <cellStyle name="ÄÞ¸¶ [0]_MBO_0 14 4" xfId="11112"/>
    <cellStyle name="AÞ¸¶ [0]_MBO_0 14 5" xfId="12133"/>
    <cellStyle name="ÄÞ¸¶ [0]_MBO_0 14 5" xfId="12004"/>
    <cellStyle name="AÞ¸¶ [0]_MBO_0 14 6" xfId="12599"/>
    <cellStyle name="ÄÞ¸¶ [0]_MBO_0 14 6" xfId="12489"/>
    <cellStyle name="AÞ¸¶ [0]_MBO_0 14 7" xfId="12969"/>
    <cellStyle name="ÄÞ¸¶ [0]_MBO_0 14 7" xfId="12872"/>
    <cellStyle name="AÞ¸¶ [0]_MBO_0 14 8" xfId="13302"/>
    <cellStyle name="ÄÞ¸¶ [0]_MBO_0 14 8" xfId="13217"/>
    <cellStyle name="AÞ¸¶ [0]_MBO_0 14 9" xfId="13564"/>
    <cellStyle name="ÄÞ¸¶ [0]_MBO_0 14 9" xfId="13495"/>
    <cellStyle name="AÞ¸¶ [0]_MBO_0 15" xfId="2997"/>
    <cellStyle name="ÄÞ¸¶ [0]_MBO_0 15" xfId="2711"/>
    <cellStyle name="AÞ¸¶ [0]_MBO_0 16" xfId="7867"/>
    <cellStyle name="ÄÞ¸¶ [0]_MBO_0 16" xfId="7876"/>
    <cellStyle name="AÞ¸¶ [0]_MBO_0 17" xfId="3018"/>
    <cellStyle name="ÄÞ¸¶ [0]_MBO_0 17" xfId="7364"/>
    <cellStyle name="AÞ¸¶ [0]_MBO_0 18" xfId="7928"/>
    <cellStyle name="ÄÞ¸¶ [0]_MBO_0 18" xfId="7937"/>
    <cellStyle name="AÞ¸¶ [0]_MBO_0 19" xfId="2490"/>
    <cellStyle name="ÄÞ¸¶ [0]_MBO_0 19" xfId="7359"/>
    <cellStyle name="AÞ¸¶ [0]_MBO_0 2" xfId="3854"/>
    <cellStyle name="ÄÞ¸¶ [0]_MBO_0 2" xfId="3855"/>
    <cellStyle name="AÞ¸¶ [0]_MBO_0 2 10" xfId="13383"/>
    <cellStyle name="ÄÞ¸¶ [0]_MBO_0 2 10" xfId="12493"/>
    <cellStyle name="AÞ¸¶ [0]_MBO_0 2 11" xfId="12291"/>
    <cellStyle name="ÄÞ¸¶ [0]_MBO_0 2 2" xfId="6124"/>
    <cellStyle name="AÞ¸¶ [0]_MBO_0 2 3" xfId="6126"/>
    <cellStyle name="ÄÞ¸¶ [0]_MBO_0 2 3" xfId="9901"/>
    <cellStyle name="AÞ¸¶ [0]_MBO_0 2 4" xfId="9899"/>
    <cellStyle name="ÄÞ¸¶ [0]_MBO_0 2 4" xfId="10066"/>
    <cellStyle name="AÞ¸¶ [0]_MBO_0 2 5" xfId="10875"/>
    <cellStyle name="ÄÞ¸¶ [0]_MBO_0 2 5" xfId="9597"/>
    <cellStyle name="AÞ¸¶ [0]_MBO_0 2 6" xfId="11801"/>
    <cellStyle name="ÄÞ¸¶ [0]_MBO_0 2 6" xfId="6192"/>
    <cellStyle name="AÞ¸¶ [0]_MBO_0 2 7" xfId="12300"/>
    <cellStyle name="ÄÞ¸¶ [0]_MBO_0 2 7" xfId="10917"/>
    <cellStyle name="AÞ¸¶ [0]_MBO_0 2 8" xfId="12704"/>
    <cellStyle name="ÄÞ¸¶ [0]_MBO_0 2 8" xfId="10084"/>
    <cellStyle name="AÞ¸¶ [0]_MBO_0 2 9" xfId="13066"/>
    <cellStyle name="ÄÞ¸¶ [0]_MBO_0 2 9" xfId="10978"/>
    <cellStyle name="AÞ¸¶ [0]_MBO_0 20" xfId="7986"/>
    <cellStyle name="ÄÞ¸¶ [0]_MBO_0 20" xfId="7999"/>
    <cellStyle name="AÞ¸¶ [0]_MBO_0 21" xfId="7444"/>
    <cellStyle name="ÄÞ¸¶ [0]_MBO_0 21" xfId="2287"/>
    <cellStyle name="AÞ¸¶ [0]_MBO_0 22" xfId="8048"/>
    <cellStyle name="ÄÞ¸¶ [0]_MBO_0 22" xfId="8061"/>
    <cellStyle name="AÞ¸¶ [0]_MBO_0 23" xfId="2393"/>
    <cellStyle name="ÄÞ¸¶ [0]_MBO_0 23" xfId="6993"/>
    <cellStyle name="AÞ¸¶ [0]_MBO_0 24" xfId="8110"/>
    <cellStyle name="ÄÞ¸¶ [0]_MBO_0 24" xfId="8123"/>
    <cellStyle name="AÞ¸¶ [0]_MBO_0 25" xfId="7273"/>
    <cellStyle name="ÄÞ¸¶ [0]_MBO_0 25" xfId="6442"/>
    <cellStyle name="AÞ¸¶ [0]_MBO_0 26" xfId="8173"/>
    <cellStyle name="ÄÞ¸¶ [0]_MBO_0 26" xfId="8189"/>
    <cellStyle name="AÞ¸¶ [0]_MBO_0 27" xfId="2695"/>
    <cellStyle name="ÄÞ¸¶ [0]_MBO_0 27" xfId="6748"/>
    <cellStyle name="AÞ¸¶ [0]_MBO_0 28" xfId="8237"/>
    <cellStyle name="ÄÞ¸¶ [0]_MBO_0 28" xfId="8250"/>
    <cellStyle name="AÞ¸¶ [0]_MBO_0 29" xfId="8289"/>
    <cellStyle name="ÄÞ¸¶ [0]_MBO_0 29" xfId="8302"/>
    <cellStyle name="AÞ¸¶ [0]_MBO_0 3" xfId="2827"/>
    <cellStyle name="ÄÞ¸¶ [0]_MBO_0 3" xfId="3856"/>
    <cellStyle name="AÞ¸¶ [0]_MBO_0 3 2" xfId="3857"/>
    <cellStyle name="ÄÞ¸¶ [0]_MBO_0 3 2" xfId="7603"/>
    <cellStyle name="AÞ¸¶ [0]_MBO_0 30" xfId="8369"/>
    <cellStyle name="ÄÞ¸¶ [0]_MBO_0 30" xfId="8382"/>
    <cellStyle name="AÞ¸¶ [0]_MBO_0 31" xfId="8433"/>
    <cellStyle name="ÄÞ¸¶ [0]_MBO_0 31" xfId="8446"/>
    <cellStyle name="AÞ¸¶ [0]_MBO_0 32" xfId="8495"/>
    <cellStyle name="ÄÞ¸¶ [0]_MBO_0 32" xfId="8508"/>
    <cellStyle name="AÞ¸¶ [0]_MBO_0 33" xfId="8559"/>
    <cellStyle name="ÄÞ¸¶ [0]_MBO_0 33" xfId="8572"/>
    <cellStyle name="AÞ¸¶ [0]_MBO_0 34" xfId="8621"/>
    <cellStyle name="ÄÞ¸¶ [0]_MBO_0 34" xfId="8634"/>
    <cellStyle name="AÞ¸¶ [0]_MBO_0 35" xfId="8685"/>
    <cellStyle name="ÄÞ¸¶ [0]_MBO_0 35" xfId="8698"/>
    <cellStyle name="AÞ¸¶ [0]_MBO_0 36" xfId="8747"/>
    <cellStyle name="ÄÞ¸¶ [0]_MBO_0 36" xfId="8760"/>
    <cellStyle name="AÞ¸¶ [0]_MBO_0 37" xfId="8809"/>
    <cellStyle name="ÄÞ¸¶ [0]_MBO_0 37" xfId="8822"/>
    <cellStyle name="AÞ¸¶ [0]_MBO_0 38" xfId="8871"/>
    <cellStyle name="ÄÞ¸¶ [0]_MBO_0 38" xfId="8884"/>
    <cellStyle name="AÞ¸¶ [0]_MBO_0 39" xfId="8932"/>
    <cellStyle name="ÄÞ¸¶ [0]_MBO_0 39" xfId="8945"/>
    <cellStyle name="AÞ¸¶ [0]_MBO_0 4" xfId="6421"/>
    <cellStyle name="ÄÞ¸¶ [0]_MBO_0 4" xfId="3858"/>
    <cellStyle name="AÞ¸¶ [0]_MBO_0 4 2" xfId="3859"/>
    <cellStyle name="ÄÞ¸¶ [0]_MBO_0 4 2" xfId="7587"/>
    <cellStyle name="AÞ¸¶ [0]_MBO_0 40" xfId="8993"/>
    <cellStyle name="ÄÞ¸¶ [0]_MBO_0 40" xfId="9006"/>
    <cellStyle name="AÞ¸¶ [0]_MBO_0 41" xfId="9053"/>
    <cellStyle name="ÄÞ¸¶ [0]_MBO_0 41" xfId="9066"/>
    <cellStyle name="AÞ¸¶ [0]_MBO_0 42" xfId="9112"/>
    <cellStyle name="ÄÞ¸¶ [0]_MBO_0 42" xfId="9125"/>
    <cellStyle name="AÞ¸¶ [0]_MBO_0 43" xfId="9168"/>
    <cellStyle name="ÄÞ¸¶ [0]_MBO_0 43" xfId="9181"/>
    <cellStyle name="AÞ¸¶ [0]_MBO_0 44" xfId="9222"/>
    <cellStyle name="ÄÞ¸¶ [0]_MBO_0 44" xfId="9235"/>
    <cellStyle name="AÞ¸¶ [0]_MBO_0 5" xfId="7702"/>
    <cellStyle name="ÄÞ¸¶ [0]_MBO_0 5" xfId="3860"/>
    <cellStyle name="AÞ¸¶ [0]_MBO_0 5 2" xfId="3861"/>
    <cellStyle name="ÄÞ¸¶ [0]_MBO_0 5 2" xfId="7608"/>
    <cellStyle name="AÞ¸¶ [0]_MBO_0 6" xfId="7664"/>
    <cellStyle name="ÄÞ¸¶ [0]_MBO_0 6" xfId="3862"/>
    <cellStyle name="AÞ¸¶ [0]_MBO_0 7" xfId="3863"/>
    <cellStyle name="ÄÞ¸¶ [0]_MBO_0 7" xfId="3864"/>
    <cellStyle name="AÞ¸¶ [0]_MBO_0 7 10" xfId="12564"/>
    <cellStyle name="ÄÞ¸¶ [0]_MBO_0 7 10" xfId="13365"/>
    <cellStyle name="AÞ¸¶ [0]_MBO_0 7 2" xfId="7728"/>
    <cellStyle name="ÄÞ¸¶ [0]_MBO_0 7 2" xfId="7663"/>
    <cellStyle name="AÞ¸¶ [0]_MBO_0 7 3" xfId="10508"/>
    <cellStyle name="ÄÞ¸¶ [0]_MBO_0 7 3" xfId="10451"/>
    <cellStyle name="AÞ¸¶ [0]_MBO_0 7 4" xfId="11687"/>
    <cellStyle name="ÄÞ¸¶ [0]_MBO_0 7 4" xfId="11679"/>
    <cellStyle name="AÞ¸¶ [0]_MBO_0 7 5" xfId="11786"/>
    <cellStyle name="ÄÞ¸¶ [0]_MBO_0 7 5" xfId="10972"/>
    <cellStyle name="AÞ¸¶ [0]_MBO_0 7 6" xfId="5964"/>
    <cellStyle name="ÄÞ¸¶ [0]_MBO_0 7 6" xfId="12058"/>
    <cellStyle name="AÞ¸¶ [0]_MBO_0 7 7" xfId="10788"/>
    <cellStyle name="ÄÞ¸¶ [0]_MBO_0 7 7" xfId="12542"/>
    <cellStyle name="AÞ¸¶ [0]_MBO_0 7 8" xfId="9748"/>
    <cellStyle name="ÄÞ¸¶ [0]_MBO_0 7 8" xfId="12918"/>
    <cellStyle name="AÞ¸¶ [0]_MBO_0 7 9" xfId="10124"/>
    <cellStyle name="ÄÞ¸¶ [0]_MBO_0 7 9" xfId="13258"/>
    <cellStyle name="AÞ¸¶ [0]_MBO_0 8" xfId="3865"/>
    <cellStyle name="ÄÞ¸¶ [0]_MBO_0 8" xfId="3866"/>
    <cellStyle name="AÞ¸¶ [0]_MBO_0 8 10" xfId="7534"/>
    <cellStyle name="ÄÞ¸¶ [0]_MBO_0 8 10" xfId="13105"/>
    <cellStyle name="AÞ¸¶ [0]_MBO_0 8 2" xfId="7671"/>
    <cellStyle name="ÄÞ¸¶ [0]_MBO_0 8 2" xfId="7731"/>
    <cellStyle name="AÞ¸¶ [0]_MBO_0 8 3" xfId="10459"/>
    <cellStyle name="ÄÞ¸¶ [0]_MBO_0 8 3" xfId="10509"/>
    <cellStyle name="AÞ¸¶ [0]_MBO_0 8 4" xfId="11578"/>
    <cellStyle name="ÄÞ¸¶ [0]_MBO_0 8 4" xfId="9833"/>
    <cellStyle name="AÞ¸¶ [0]_MBO_0 8 5" xfId="9793"/>
    <cellStyle name="ÄÞ¸¶ [0]_MBO_0 8 5" xfId="11696"/>
    <cellStyle name="AÞ¸¶ [0]_MBO_0 8 6" xfId="5962"/>
    <cellStyle name="ÄÞ¸¶ [0]_MBO_0 8 6" xfId="9771"/>
    <cellStyle name="AÞ¸¶ [0]_MBO_0 8 7" xfId="12271"/>
    <cellStyle name="ÄÞ¸¶ [0]_MBO_0 8 7" xfId="11041"/>
    <cellStyle name="AÞ¸¶ [0]_MBO_0 8 8" xfId="12678"/>
    <cellStyle name="ÄÞ¸¶ [0]_MBO_0 8 8" xfId="11767"/>
    <cellStyle name="AÞ¸¶ [0]_MBO_0 8 9" xfId="13040"/>
    <cellStyle name="ÄÞ¸¶ [0]_MBO_0 8 9" xfId="9726"/>
    <cellStyle name="AÞ¸¶ [0]_MBO_0 9" xfId="3867"/>
    <cellStyle name="ÄÞ¸¶ [0]_MBO_0 9" xfId="3868"/>
    <cellStyle name="AÞ¸¶ [0]_MBO_0 9 10" xfId="13718"/>
    <cellStyle name="ÄÞ¸¶ [0]_MBO_0 9 10" xfId="2561"/>
    <cellStyle name="AÞ¸¶ [0]_MBO_0 9 2" xfId="7749"/>
    <cellStyle name="ÄÞ¸¶ [0]_MBO_0 9 2" xfId="7670"/>
    <cellStyle name="AÞ¸¶ [0]_MBO_0 9 3" xfId="10526"/>
    <cellStyle name="ÄÞ¸¶ [0]_MBO_0 9 3" xfId="10458"/>
    <cellStyle name="AÞ¸¶ [0]_MBO_0 9 4" xfId="9832"/>
    <cellStyle name="ÄÞ¸¶ [0]_MBO_0 9 4" xfId="9839"/>
    <cellStyle name="AÞ¸¶ [0]_MBO_0 9 5" xfId="12146"/>
    <cellStyle name="ÄÞ¸¶ [0]_MBO_0 9 5" xfId="10336"/>
    <cellStyle name="AÞ¸¶ [0]_MBO_0 9 6" xfId="12612"/>
    <cellStyle name="ÄÞ¸¶ [0]_MBO_0 9 6" xfId="2282"/>
    <cellStyle name="AÞ¸¶ [0]_MBO_0 9 7" xfId="12980"/>
    <cellStyle name="ÄÞ¸¶ [0]_MBO_0 9 7" xfId="11582"/>
    <cellStyle name="AÞ¸¶ [0]_MBO_0 9 8" xfId="13312"/>
    <cellStyle name="ÄÞ¸¶ [0]_MBO_0 9 8" xfId="10130"/>
    <cellStyle name="AÞ¸¶ [0]_MBO_0 9 9" xfId="13572"/>
    <cellStyle name="ÄÞ¸¶ [0]_MBO_0 9 9" xfId="9580"/>
    <cellStyle name="AÞ¸¶ [0]_MBO96_1" xfId="3869"/>
    <cellStyle name="ÄÞ¸¶ [0]_MBO96_1" xfId="750"/>
    <cellStyle name="AÞ¸¶ [0]_MBO96_1 10" xfId="751"/>
    <cellStyle name="ÄÞ¸¶ [0]_MBO96_1 10" xfId="3870"/>
    <cellStyle name="AÞ¸¶ [0]_MBO96_1 10 10" xfId="13502"/>
    <cellStyle name="ÄÞ¸¶ [0]_MBO96_1 10 10" xfId="10463"/>
    <cellStyle name="AÞ¸¶ [0]_MBO96_1 10 2" xfId="7796"/>
    <cellStyle name="ÄÞ¸¶ [0]_MBO96_1 10 2" xfId="7801"/>
    <cellStyle name="AÞ¸¶ [0]_MBO96_1 10 3" xfId="10567"/>
    <cellStyle name="ÄÞ¸¶ [0]_MBO96_1 10 3" xfId="10572"/>
    <cellStyle name="AÞ¸¶ [0]_MBO96_1 10 4" xfId="11671"/>
    <cellStyle name="ÄÞ¸¶ [0]_MBO96_1 10 4" xfId="11602"/>
    <cellStyle name="AÞ¸¶ [0]_MBO96_1 10 5" xfId="11403"/>
    <cellStyle name="ÄÞ¸¶ [0]_MBO96_1 10 5" xfId="10188"/>
    <cellStyle name="AÞ¸¶ [0]_MBO96_1 10 6" xfId="7407"/>
    <cellStyle name="ÄÞ¸¶ [0]_MBO96_1 10 6" xfId="9697"/>
    <cellStyle name="AÞ¸¶ [0]_MBO96_1 10 7" xfId="11775"/>
    <cellStyle name="ÄÞ¸¶ [0]_MBO96_1 10 7" xfId="10223"/>
    <cellStyle name="AÞ¸¶ [0]_MBO96_1 10 8" xfId="6758"/>
    <cellStyle name="ÄÞ¸¶ [0]_MBO96_1 10 8" xfId="11383"/>
    <cellStyle name="AÞ¸¶ [0]_MBO96_1 10 9" xfId="12027"/>
    <cellStyle name="ÄÞ¸¶ [0]_MBO96_1 10 9" xfId="2700"/>
    <cellStyle name="AÞ¸¶ [0]_MBO96_1 11" xfId="3871"/>
    <cellStyle name="ÄÞ¸¶ [0]_MBO96_1 11" xfId="3872"/>
    <cellStyle name="AÞ¸¶ [0]_MBO96_1 11 10" xfId="13052"/>
    <cellStyle name="ÄÞ¸¶ [0]_MBO96_1 11 10" xfId="13070"/>
    <cellStyle name="AÞ¸¶ [0]_MBO96_1 11 2" xfId="6798"/>
    <cellStyle name="ÄÞ¸¶ [0]_MBO96_1 11 2" xfId="6177"/>
    <cellStyle name="AÞ¸¶ [0]_MBO96_1 11 3" xfId="10382"/>
    <cellStyle name="ÄÞ¸¶ [0]_MBO96_1 11 3" xfId="10377"/>
    <cellStyle name="AÞ¸¶ [0]_MBO96_1 11 4" xfId="9851"/>
    <cellStyle name="ÄÞ¸¶ [0]_MBO96_1 11 4" xfId="10733"/>
    <cellStyle name="AÞ¸¶ [0]_MBO96_1 11 5" xfId="11776"/>
    <cellStyle name="ÄÞ¸¶ [0]_MBO96_1 11 5" xfId="6629"/>
    <cellStyle name="AÞ¸¶ [0]_MBO96_1 11 6" xfId="9593"/>
    <cellStyle name="ÄÞ¸¶ [0]_MBO96_1 11 6" xfId="9630"/>
    <cellStyle name="AÞ¸¶ [0]_MBO96_1 11 7" xfId="6784"/>
    <cellStyle name="ÄÞ¸¶ [0]_MBO96_1 11 7" xfId="10355"/>
    <cellStyle name="AÞ¸¶ [0]_MBO96_1 11 8" xfId="7198"/>
    <cellStyle name="ÄÞ¸¶ [0]_MBO96_1 11 8" xfId="10264"/>
    <cellStyle name="AÞ¸¶ [0]_MBO96_1 11 9" xfId="11706"/>
    <cellStyle name="ÄÞ¸¶ [0]_MBO96_1 11 9" xfId="10213"/>
    <cellStyle name="AÞ¸¶ [0]_MBO96_1 12" xfId="3873"/>
    <cellStyle name="ÄÞ¸¶ [0]_MBO96_1 12" xfId="3874"/>
    <cellStyle name="AÞ¸¶ [0]_MBO96_1 12 10" xfId="13029"/>
    <cellStyle name="ÄÞ¸¶ [0]_MBO96_1 12 10" xfId="12222"/>
    <cellStyle name="AÞ¸¶ [0]_MBO96_1 12 2" xfId="7841"/>
    <cellStyle name="ÄÞ¸¶ [0]_MBO96_1 12 2" xfId="7846"/>
    <cellStyle name="AÞ¸¶ [0]_MBO96_1 12 3" xfId="10610"/>
    <cellStyle name="ÄÞ¸¶ [0]_MBO96_1 12 3" xfId="10615"/>
    <cellStyle name="AÞ¸¶ [0]_MBO96_1 12 4" xfId="10116"/>
    <cellStyle name="ÄÞ¸¶ [0]_MBO96_1 12 4" xfId="10004"/>
    <cellStyle name="AÞ¸¶ [0]_MBO96_1 12 5" xfId="6639"/>
    <cellStyle name="ÄÞ¸¶ [0]_MBO96_1 12 5" xfId="6956"/>
    <cellStyle name="AÞ¸¶ [0]_MBO96_1 12 6" xfId="12280"/>
    <cellStyle name="ÄÞ¸¶ [0]_MBO96_1 12 6" xfId="2331"/>
    <cellStyle name="AÞ¸¶ [0]_MBO96_1 12 7" xfId="12685"/>
    <cellStyle name="ÄÞ¸¶ [0]_MBO96_1 12 7" xfId="2367"/>
    <cellStyle name="AÞ¸¶ [0]_MBO96_1 12 8" xfId="13048"/>
    <cellStyle name="ÄÞ¸¶ [0]_MBO96_1 12 8" xfId="11168"/>
    <cellStyle name="AÞ¸¶ [0]_MBO96_1 12 9" xfId="13372"/>
    <cellStyle name="ÄÞ¸¶ [0]_MBO96_1 12 9" xfId="11981"/>
    <cellStyle name="AÞ¸¶ [0]_MBO96_1 13" xfId="3875"/>
    <cellStyle name="ÄÞ¸¶ [0]_MBO96_1 13" xfId="3876"/>
    <cellStyle name="AÞ¸¶ [0]_MBO96_1 13 10" xfId="11465"/>
    <cellStyle name="ÄÞ¸¶ [0]_MBO96_1 13 10" xfId="12766"/>
    <cellStyle name="AÞ¸¶ [0]_MBO96_1 13 2" xfId="2856"/>
    <cellStyle name="ÄÞ¸¶ [0]_MBO96_1 13 2" xfId="6079"/>
    <cellStyle name="AÞ¸¶ [0]_MBO96_1 13 3" xfId="10331"/>
    <cellStyle name="ÄÞ¸¶ [0]_MBO96_1 13 3" xfId="10326"/>
    <cellStyle name="AÞ¸¶ [0]_MBO96_1 13 4" xfId="11626"/>
    <cellStyle name="ÄÞ¸¶ [0]_MBO96_1 13 4" xfId="11720"/>
    <cellStyle name="AÞ¸¶ [0]_MBO96_1 13 5" xfId="11400"/>
    <cellStyle name="ÄÞ¸¶ [0]_MBO96_1 13 5" xfId="11546"/>
    <cellStyle name="AÞ¸¶ [0]_MBO96_1 13 6" xfId="11288"/>
    <cellStyle name="ÄÞ¸¶ [0]_MBO96_1 13 6" xfId="11763"/>
    <cellStyle name="AÞ¸¶ [0]_MBO96_1 13 7" xfId="12229"/>
    <cellStyle name="ÄÞ¸¶ [0]_MBO96_1 13 7" xfId="11210"/>
    <cellStyle name="AÞ¸¶ [0]_MBO96_1 13 8" xfId="10273"/>
    <cellStyle name="ÄÞ¸¶ [0]_MBO96_1 13 8" xfId="12061"/>
    <cellStyle name="AÞ¸¶ [0]_MBO96_1 13 9" xfId="11397"/>
    <cellStyle name="ÄÞ¸¶ [0]_MBO96_1 13 9" xfId="12544"/>
    <cellStyle name="AÞ¸¶ [0]_MBO96_1 14" xfId="3877"/>
    <cellStyle name="ÄÞ¸¶ [0]_MBO96_1 14" xfId="3878"/>
    <cellStyle name="AÞ¸¶ [0]_MBO96_1 14 10" xfId="13652"/>
    <cellStyle name="ÄÞ¸¶ [0]_MBO96_1 14 10" xfId="13617"/>
    <cellStyle name="AÞ¸¶ [0]_MBO96_1 14 2" xfId="7895"/>
    <cellStyle name="ÄÞ¸¶ [0]_MBO96_1 14 2" xfId="7900"/>
    <cellStyle name="AÞ¸¶ [0]_MBO96_1 14 3" xfId="10659"/>
    <cellStyle name="ÄÞ¸¶ [0]_MBO96_1 14 3" xfId="10664"/>
    <cellStyle name="AÞ¸¶ [0]_MBO96_1 14 4" xfId="11110"/>
    <cellStyle name="ÄÞ¸¶ [0]_MBO96_1 14 4" xfId="10962"/>
    <cellStyle name="AÞ¸¶ [0]_MBO96_1 14 5" xfId="12002"/>
    <cellStyle name="ÄÞ¸¶ [0]_MBO96_1 14 5" xfId="11924"/>
    <cellStyle name="AÞ¸¶ [0]_MBO96_1 14 6" xfId="12487"/>
    <cellStyle name="ÄÞ¸¶ [0]_MBO96_1 14 6" xfId="12418"/>
    <cellStyle name="AÞ¸¶ [0]_MBO96_1 14 7" xfId="12870"/>
    <cellStyle name="ÄÞ¸¶ [0]_MBO96_1 14 7" xfId="12811"/>
    <cellStyle name="AÞ¸¶ [0]_MBO96_1 14 8" xfId="13215"/>
    <cellStyle name="ÄÞ¸¶ [0]_MBO96_1 14 8" xfId="13159"/>
    <cellStyle name="AÞ¸¶ [0]_MBO96_1 14 9" xfId="13493"/>
    <cellStyle name="ÄÞ¸¶ [0]_MBO96_1 14 9" xfId="13446"/>
    <cellStyle name="AÞ¸¶ [0]_MBO96_1 15" xfId="2485"/>
    <cellStyle name="ÄÞ¸¶ [0]_MBO96_1 15" xfId="6009"/>
    <cellStyle name="AÞ¸¶ [0]_MBO96_1 16" xfId="7954"/>
    <cellStyle name="ÄÞ¸¶ [0]_MBO96_1 16" xfId="7959"/>
    <cellStyle name="AÞ¸¶ [0]_MBO96_1 17" xfId="2538"/>
    <cellStyle name="ÄÞ¸¶ [0]_MBO96_1 17" xfId="6484"/>
    <cellStyle name="AÞ¸¶ [0]_MBO96_1 18" xfId="8016"/>
    <cellStyle name="ÄÞ¸¶ [0]_MBO96_1 18" xfId="8021"/>
    <cellStyle name="AÞ¸¶ [0]_MBO96_1 19" xfId="6087"/>
    <cellStyle name="ÄÞ¸¶ [0]_MBO96_1 19" xfId="2825"/>
    <cellStyle name="AÞ¸¶ [0]_MBO96_1 2" xfId="3313"/>
    <cellStyle name="ÄÞ¸¶ [0]_MBO96_1 2" xfId="3879"/>
    <cellStyle name="AÞ¸¶ [0]_MBO96_1 2 10" xfId="9706"/>
    <cellStyle name="ÄÞ¸¶ [0]_MBO96_1 2 10" xfId="7125"/>
    <cellStyle name="AÞ¸¶ [0]_MBO96_1 2 11" xfId="12258"/>
    <cellStyle name="ÄÞ¸¶ [0]_MBO96_1 2 2" xfId="6631"/>
    <cellStyle name="AÞ¸¶ [0]_MBO96_1 2 3" xfId="6430"/>
    <cellStyle name="ÄÞ¸¶ [0]_MBO96_1 2 3" xfId="9904"/>
    <cellStyle name="AÞ¸¶ [0]_MBO96_1 2 4" xfId="9903"/>
    <cellStyle name="ÄÞ¸¶ [0]_MBO96_1 2 4" xfId="9667"/>
    <cellStyle name="AÞ¸¶ [0]_MBO96_1 2 5" xfId="9668"/>
    <cellStyle name="ÄÞ¸¶ [0]_MBO96_1 2 5" xfId="9750"/>
    <cellStyle name="AÞ¸¶ [0]_MBO96_1 2 6" xfId="9710"/>
    <cellStyle name="ÄÞ¸¶ [0]_MBO96_1 2 6" xfId="10016"/>
    <cellStyle name="AÞ¸¶ [0]_MBO96_1 2 7" xfId="7356"/>
    <cellStyle name="ÄÞ¸¶ [0]_MBO96_1 2 7" xfId="9698"/>
    <cellStyle name="AÞ¸¶ [0]_MBO96_1 2 8" xfId="11650"/>
    <cellStyle name="ÄÞ¸¶ [0]_MBO96_1 2 8" xfId="10031"/>
    <cellStyle name="AÞ¸¶ [0]_MBO96_1 2 9" xfId="9860"/>
    <cellStyle name="ÄÞ¸¶ [0]_MBO96_1 2 9" xfId="12008"/>
    <cellStyle name="AÞ¸¶ [0]_MBO96_1 20" xfId="8076"/>
    <cellStyle name="ÄÞ¸¶ [0]_MBO96_1 20" xfId="8083"/>
    <cellStyle name="AÞ¸¶ [0]_MBO96_1 21" xfId="2880"/>
    <cellStyle name="ÄÞ¸¶ [0]_MBO96_1 21" xfId="6322"/>
    <cellStyle name="AÞ¸¶ [0]_MBO96_1 22" xfId="8139"/>
    <cellStyle name="ÄÞ¸¶ [0]_MBO96_1 22" xfId="8146"/>
    <cellStyle name="AÞ¸¶ [0]_MBO96_1 23" xfId="7311"/>
    <cellStyle name="ÄÞ¸¶ [0]_MBO96_1 23" xfId="6427"/>
    <cellStyle name="AÞ¸¶ [0]_MBO96_1 24" xfId="8203"/>
    <cellStyle name="ÄÞ¸¶ [0]_MBO96_1 24" xfId="8210"/>
    <cellStyle name="AÞ¸¶ [0]_MBO96_1 25" xfId="8256"/>
    <cellStyle name="ÄÞ¸¶ [0]_MBO96_1 25" xfId="8255"/>
    <cellStyle name="AÞ¸¶ [0]_MBO96_1 26" xfId="8336"/>
    <cellStyle name="ÄÞ¸¶ [0]_MBO96_1 26" xfId="8343"/>
    <cellStyle name="AÞ¸¶ [0]_MBO96_1 27" xfId="8317"/>
    <cellStyle name="ÄÞ¸¶ [0]_MBO96_1 27" xfId="8324"/>
    <cellStyle name="AÞ¸¶ [0]_MBO96_1 28" xfId="8397"/>
    <cellStyle name="ÄÞ¸¶ [0]_MBO96_1 28" xfId="8404"/>
    <cellStyle name="AÞ¸¶ [0]_MBO96_1 29" xfId="8461"/>
    <cellStyle name="ÄÞ¸¶ [0]_MBO96_1 29" xfId="8468"/>
    <cellStyle name="AÞ¸¶ [0]_MBO96_1 3" xfId="7137"/>
    <cellStyle name="ÄÞ¸¶ [0]_MBO96_1 3" xfId="3880"/>
    <cellStyle name="AÞ¸¶ [0]_MBO96_1 3 2" xfId="3881"/>
    <cellStyle name="ÄÞ¸¶ [0]_MBO96_1 3 2" xfId="6516"/>
    <cellStyle name="AÞ¸¶ [0]_MBO96_1 30" xfId="8523"/>
    <cellStyle name="ÄÞ¸¶ [0]_MBO96_1 30" xfId="8530"/>
    <cellStyle name="AÞ¸¶ [0]_MBO96_1 31" xfId="8587"/>
    <cellStyle name="ÄÞ¸¶ [0]_MBO96_1 31" xfId="8594"/>
    <cellStyle name="AÞ¸¶ [0]_MBO96_1 32" xfId="8649"/>
    <cellStyle name="ÄÞ¸¶ [0]_MBO96_1 32" xfId="8656"/>
    <cellStyle name="AÞ¸¶ [0]_MBO96_1 33" xfId="8713"/>
    <cellStyle name="ÄÞ¸¶ [0]_MBO96_1 33" xfId="8720"/>
    <cellStyle name="AÞ¸¶ [0]_MBO96_1 34" xfId="8775"/>
    <cellStyle name="ÄÞ¸¶ [0]_MBO96_1 34" xfId="8782"/>
    <cellStyle name="AÞ¸¶ [0]_MBO96_1 35" xfId="8837"/>
    <cellStyle name="ÄÞ¸¶ [0]_MBO96_1 35" xfId="8844"/>
    <cellStyle name="AÞ¸¶ [0]_MBO96_1 36" xfId="8898"/>
    <cellStyle name="ÄÞ¸¶ [0]_MBO96_1 36" xfId="8905"/>
    <cellStyle name="AÞ¸¶ [0]_MBO96_1 37" xfId="8959"/>
    <cellStyle name="ÄÞ¸¶ [0]_MBO96_1 37" xfId="8966"/>
    <cellStyle name="AÞ¸¶ [0]_MBO96_1 38" xfId="9019"/>
    <cellStyle name="ÄÞ¸¶ [0]_MBO96_1 38" xfId="9026"/>
    <cellStyle name="AÞ¸¶ [0]_MBO96_1 39" xfId="9078"/>
    <cellStyle name="ÄÞ¸¶ [0]_MBO96_1 39" xfId="9085"/>
    <cellStyle name="AÞ¸¶ [0]_MBO96_1 4" xfId="7707"/>
    <cellStyle name="ÄÞ¸¶ [0]_MBO96_1 4" xfId="3882"/>
    <cellStyle name="AÞ¸¶ [0]_MBO96_1 4 2" xfId="3883"/>
    <cellStyle name="ÄÞ¸¶ [0]_MBO96_1 4 2" xfId="7708"/>
    <cellStyle name="AÞ¸¶ [0]_MBO96_1 40" xfId="9135"/>
    <cellStyle name="ÄÞ¸¶ [0]_MBO96_1 40" xfId="9142"/>
    <cellStyle name="AÞ¸¶ [0]_MBO96_1 41" xfId="9191"/>
    <cellStyle name="ÄÞ¸¶ [0]_MBO96_1 41" xfId="9198"/>
    <cellStyle name="AÞ¸¶ [0]_MBO96_1 42" xfId="9244"/>
    <cellStyle name="ÄÞ¸¶ [0]_MBO96_1 42" xfId="9251"/>
    <cellStyle name="AÞ¸¶ [0]_MBO96_1 5" xfId="7656"/>
    <cellStyle name="ÄÞ¸¶ [0]_MBO96_1 5" xfId="3884"/>
    <cellStyle name="AÞ¸¶ [0]_MBO96_1 5 2" xfId="3885"/>
    <cellStyle name="ÄÞ¸¶ [0]_MBO96_1 5 2" xfId="7655"/>
    <cellStyle name="AÞ¸¶ [0]_MBO96_1 6" xfId="7743"/>
    <cellStyle name="ÄÞ¸¶ [0]_MBO96_1 6" xfId="3886"/>
    <cellStyle name="AÞ¸¶ [0]_MBO96_1 7" xfId="3887"/>
    <cellStyle name="ÄÞ¸¶ [0]_MBO96_1 7" xfId="3888"/>
    <cellStyle name="AÞ¸¶ [0]_MBO96_1 7 10" xfId="13346"/>
    <cellStyle name="ÄÞ¸¶ [0]_MBO96_1 7 10" xfId="13347"/>
    <cellStyle name="AÞ¸¶ [0]_MBO96_1 7 2" xfId="7661"/>
    <cellStyle name="ÄÞ¸¶ [0]_MBO96_1 7 2" xfId="7660"/>
    <cellStyle name="AÞ¸¶ [0]_MBO96_1 7 3" xfId="10449"/>
    <cellStyle name="ÄÞ¸¶ [0]_MBO96_1 7 3" xfId="10448"/>
    <cellStyle name="AÞ¸¶ [0]_MBO96_1 7 4" xfId="11709"/>
    <cellStyle name="ÄÞ¸¶ [0]_MBO96_1 7 4" xfId="11730"/>
    <cellStyle name="AÞ¸¶ [0]_MBO96_1 7 5" xfId="11669"/>
    <cellStyle name="ÄÞ¸¶ [0]_MBO96_1 7 5" xfId="11600"/>
    <cellStyle name="AÞ¸¶ [0]_MBO96_1 7 6" xfId="12232"/>
    <cellStyle name="ÄÞ¸¶ [0]_MBO96_1 7 6" xfId="12231"/>
    <cellStyle name="AÞ¸¶ [0]_MBO96_1 7 7" xfId="9673"/>
    <cellStyle name="ÄÞ¸¶ [0]_MBO96_1 7 7" xfId="12123"/>
    <cellStyle name="AÞ¸¶ [0]_MBO96_1 7 8" xfId="2172"/>
    <cellStyle name="ÄÞ¸¶ [0]_MBO96_1 7 8" xfId="9683"/>
    <cellStyle name="AÞ¸¶ [0]_MBO96_1 7 9" xfId="10473"/>
    <cellStyle name="ÄÞ¸¶ [0]_MBO96_1 7 9" xfId="11508"/>
    <cellStyle name="AÞ¸¶ [0]_MBO96_1 8" xfId="3889"/>
    <cellStyle name="ÄÞ¸¶ [0]_MBO96_1 8" xfId="3890"/>
    <cellStyle name="AÞ¸¶ [0]_MBO96_1 8 10" xfId="13611"/>
    <cellStyle name="ÄÞ¸¶ [0]_MBO96_1 8 10" xfId="11059"/>
    <cellStyle name="AÞ¸¶ [0]_MBO96_1 8 2" xfId="7763"/>
    <cellStyle name="ÄÞ¸¶ [0]_MBO96_1 8 2" xfId="7766"/>
    <cellStyle name="AÞ¸¶ [0]_MBO96_1 8 3" xfId="10537"/>
    <cellStyle name="ÄÞ¸¶ [0]_MBO96_1 8 3" xfId="10540"/>
    <cellStyle name="AÞ¸¶ [0]_MBO96_1 8 4" xfId="11002"/>
    <cellStyle name="ÄÞ¸¶ [0]_MBO96_1 8 4" xfId="10911"/>
    <cellStyle name="AÞ¸¶ [0]_MBO96_1 8 5" xfId="11908"/>
    <cellStyle name="ÄÞ¸¶ [0]_MBO96_1 8 5" xfId="11865"/>
    <cellStyle name="AÞ¸¶ [0]_MBO96_1 8 6" xfId="12401"/>
    <cellStyle name="ÄÞ¸¶ [0]_MBO96_1 8 6" xfId="12364"/>
    <cellStyle name="AÞ¸¶ [0]_MBO96_1 8 7" xfId="12794"/>
    <cellStyle name="ÄÞ¸¶ [0]_MBO96_1 8 7" xfId="12763"/>
    <cellStyle name="AÞ¸¶ [0]_MBO96_1 8 8" xfId="13144"/>
    <cellStyle name="ÄÞ¸¶ [0]_MBO96_1 8 8" xfId="13120"/>
    <cellStyle name="AÞ¸¶ [0]_MBO96_1 8 9" xfId="13433"/>
    <cellStyle name="ÄÞ¸¶ [0]_MBO96_1 8 9" xfId="13416"/>
    <cellStyle name="AÞ¸¶ [0]_MBO96_1 9" xfId="3891"/>
    <cellStyle name="ÄÞ¸¶ [0]_MBO96_1 9" xfId="3892"/>
    <cellStyle name="AÞ¸¶ [0]_MBO96_1 9 10" xfId="13640"/>
    <cellStyle name="ÄÞ¸¶ [0]_MBO96_1 9 10" xfId="13679"/>
    <cellStyle name="AÞ¸¶ [0]_MBO96_1 9 2" xfId="3026"/>
    <cellStyle name="ÄÞ¸¶ [0]_MBO96_1 9 2" xfId="2153"/>
    <cellStyle name="AÞ¸¶ [0]_MBO96_1 9 3" xfId="10421"/>
    <cellStyle name="ÄÞ¸¶ [0]_MBO96_1 9 3" xfId="10417"/>
    <cellStyle name="AÞ¸¶ [0]_MBO96_1 9 4" xfId="11069"/>
    <cellStyle name="ÄÞ¸¶ [0]_MBO96_1 9 4" xfId="11155"/>
    <cellStyle name="AÞ¸¶ [0]_MBO96_1 9 5" xfId="11966"/>
    <cellStyle name="ÄÞ¸¶ [0]_MBO96_1 9 5" xfId="12040"/>
    <cellStyle name="AÞ¸¶ [0]_MBO96_1 9 6" xfId="12077"/>
    <cellStyle name="ÄÞ¸¶ [0]_MBO96_1 9 6" xfId="12524"/>
    <cellStyle name="AÞ¸¶ [0]_MBO96_1 9 7" xfId="11845"/>
    <cellStyle name="ÄÞ¸¶ [0]_MBO96_1 9 7" xfId="12902"/>
    <cellStyle name="AÞ¸¶ [0]_MBO96_1 9 8" xfId="12344"/>
    <cellStyle name="ÄÞ¸¶ [0]_MBO96_1 9 8" xfId="13246"/>
    <cellStyle name="AÞ¸¶ [0]_MBO96_1 9 9" xfId="12744"/>
    <cellStyle name="ÄÞ¸¶ [0]_MBO96_1 9 9" xfId="13515"/>
    <cellStyle name="ÄÞ¸¶_ 2ÆÀÃþº° " xfId="5236"/>
    <cellStyle name="AÞ¸¶_´c¿u¿μCa11¿u (Au¸A´eºn)  " xfId="5237"/>
    <cellStyle name="Äþ¸¶_¸åãâ" xfId="752"/>
    <cellStyle name="AÞ¸¶_±aA¸" xfId="753"/>
    <cellStyle name="Äþ¸¶_090608_업무보고서 개정_복호화(2)" xfId="754"/>
    <cellStyle name="AÞ¸¶_¾ÆA§AU¾÷" xfId="755"/>
    <cellStyle name="ÄÞ¸¶_9711" xfId="5238"/>
    <cellStyle name="AÞ¸¶_9711 (2)_gname (2) (2" xfId="5239"/>
    <cellStyle name="ÄÞ¸¶_97MBO" xfId="756"/>
    <cellStyle name="AÞ¸¶_97MBO (2)" xfId="757"/>
    <cellStyle name="ÄÞ¸¶_97MBO (2)" xfId="758"/>
    <cellStyle name="AÞ¸¶_97MBO (2) 10" xfId="759"/>
    <cellStyle name="ÄÞ¸¶_97MBO (2) 10" xfId="3893"/>
    <cellStyle name="AÞ¸¶_97MBO (2) 10 10" xfId="12486"/>
    <cellStyle name="ÄÞ¸¶_97MBO (2) 10 10" xfId="10233"/>
    <cellStyle name="AÞ¸¶_97MBO (2) 10 2" xfId="2169"/>
    <cellStyle name="ÄÞ¸¶_97MBO (2) 10 2" xfId="7782"/>
    <cellStyle name="AÞ¸¶_97MBO (2) 10 3" xfId="9908"/>
    <cellStyle name="ÄÞ¸¶_97MBO (2) 10 3" xfId="10553"/>
    <cellStyle name="AÞ¸¶_97MBO (2) 10 4" xfId="10690"/>
    <cellStyle name="ÄÞ¸¶_97MBO (2) 10 4" xfId="9825"/>
    <cellStyle name="AÞ¸¶_97MBO (2) 10 5" xfId="11723"/>
    <cellStyle name="ÄÞ¸¶_97MBO (2) 10 5" xfId="11797"/>
    <cellStyle name="AÞ¸¶_97MBO (2) 10 6" xfId="2363"/>
    <cellStyle name="ÄÞ¸¶_97MBO (2) 10 6" xfId="11139"/>
    <cellStyle name="AÞ¸¶_97MBO (2) 10 7" xfId="10216"/>
    <cellStyle name="ÄÞ¸¶_97MBO (2) 10 7" xfId="11266"/>
    <cellStyle name="AÞ¸¶_97MBO (2) 10 8" xfId="11013"/>
    <cellStyle name="ÄÞ¸¶_97MBO (2) 10 8" xfId="12479"/>
    <cellStyle name="AÞ¸¶_97MBO (2) 10 9" xfId="6295"/>
    <cellStyle name="ÄÞ¸¶_97MBO (2) 10 9" xfId="12867"/>
    <cellStyle name="AÞ¸¶_97MBO (2) 11" xfId="3894"/>
    <cellStyle name="ÄÞ¸¶_97MBO (2) 11" xfId="3895"/>
    <cellStyle name="AÞ¸¶_97MBO (2) 11 10" xfId="13453"/>
    <cellStyle name="ÄÞ¸¶_97MBO (2) 11 10" xfId="9716"/>
    <cellStyle name="AÞ¸¶_97MBO (2) 11 2" xfId="6000"/>
    <cellStyle name="ÄÞ¸¶_97MBO (2) 11 2" xfId="6841"/>
    <cellStyle name="AÞ¸¶_97MBO (2) 11 3" xfId="10397"/>
    <cellStyle name="ÄÞ¸¶_97MBO (2) 11 3" xfId="10396"/>
    <cellStyle name="AÞ¸¶_97MBO (2) 11 4" xfId="11572"/>
    <cellStyle name="ÄÞ¸¶_97MBO (2) 11 4" xfId="11604"/>
    <cellStyle name="AÞ¸¶_97MBO (2) 11 5" xfId="10901"/>
    <cellStyle name="ÄÞ¸¶_97MBO (2) 11 5" xfId="11535"/>
    <cellStyle name="AÞ¸¶_97MBO (2) 11 6" xfId="12017"/>
    <cellStyle name="ÄÞ¸¶_97MBO (2) 11 6" xfId="10909"/>
    <cellStyle name="AÞ¸¶_97MBO (2) 11 7" xfId="12503"/>
    <cellStyle name="ÄÞ¸¶_97MBO (2) 11 7" xfId="12066"/>
    <cellStyle name="AÞ¸¶_97MBO (2) 11 8" xfId="12884"/>
    <cellStyle name="ÄÞ¸¶_97MBO (2) 11 8" xfId="12547"/>
    <cellStyle name="AÞ¸¶_97MBO (2) 11 9" xfId="13228"/>
    <cellStyle name="ÄÞ¸¶_97MBO (2) 11 9" xfId="12921"/>
    <cellStyle name="AÞ¸¶_97MBO (2) 12" xfId="3896"/>
    <cellStyle name="ÄÞ¸¶_97MBO (2) 12" xfId="3897"/>
    <cellStyle name="AÞ¸¶_97MBO (2) 12 10" xfId="13707"/>
    <cellStyle name="ÄÞ¸¶_97MBO (2) 12 10" xfId="13708"/>
    <cellStyle name="AÞ¸¶_97MBO (2) 12 2" xfId="7820"/>
    <cellStyle name="ÄÞ¸¶_97MBO (2) 12 2" xfId="7821"/>
    <cellStyle name="AÞ¸¶_97MBO (2) 12 3" xfId="10590"/>
    <cellStyle name="ÄÞ¸¶_97MBO (2) 12 3" xfId="10591"/>
    <cellStyle name="AÞ¸¶_97MBO (2) 12 4" xfId="11262"/>
    <cellStyle name="ÄÞ¸¶_97MBO (2) 12 4" xfId="11224"/>
    <cellStyle name="AÞ¸¶_97MBO (2) 12 5" xfId="12134"/>
    <cellStyle name="ÄÞ¸¶_97MBO (2) 12 5" xfId="10775"/>
    <cellStyle name="AÞ¸¶_97MBO (2) 12 6" xfId="12600"/>
    <cellStyle name="ÄÞ¸¶_97MBO (2) 12 6" xfId="12578"/>
    <cellStyle name="AÞ¸¶_97MBO (2) 12 7" xfId="12970"/>
    <cellStyle name="ÄÞ¸¶_97MBO (2) 12 7" xfId="12951"/>
    <cellStyle name="AÞ¸¶_97MBO (2) 12 8" xfId="13303"/>
    <cellStyle name="ÄÞ¸¶_97MBO (2) 12 8" xfId="13284"/>
    <cellStyle name="AÞ¸¶_97MBO (2) 12 9" xfId="13565"/>
    <cellStyle name="ÄÞ¸¶_97MBO (2) 12 9" xfId="13550"/>
    <cellStyle name="AÞ¸¶_97MBO (2) 13" xfId="3898"/>
    <cellStyle name="ÄÞ¸¶_97MBO (2) 13" xfId="3899"/>
    <cellStyle name="AÞ¸¶_97MBO (2) 13 10" xfId="13702"/>
    <cellStyle name="ÄÞ¸¶_97MBO (2) 13 10" xfId="13701"/>
    <cellStyle name="AÞ¸¶_97MBO (2) 13 2" xfId="6906"/>
    <cellStyle name="ÄÞ¸¶_97MBO (2) 13 2" xfId="2549"/>
    <cellStyle name="AÞ¸¶_97MBO (2) 13 3" xfId="10348"/>
    <cellStyle name="ÄÞ¸¶_97MBO (2) 13 3" xfId="10347"/>
    <cellStyle name="AÞ¸¶_97MBO (2) 13 4" xfId="11205"/>
    <cellStyle name="ÄÞ¸¶_97MBO (2) 13 4" xfId="11247"/>
    <cellStyle name="AÞ¸¶_97MBO (2) 13 5" xfId="12122"/>
    <cellStyle name="ÄÞ¸¶_97MBO (2) 13 5" xfId="12121"/>
    <cellStyle name="AÞ¸¶_97MBO (2) 13 6" xfId="12594"/>
    <cellStyle name="ÄÞ¸¶_97MBO (2) 13 6" xfId="12593"/>
    <cellStyle name="AÞ¸¶_97MBO (2) 13 7" xfId="12966"/>
    <cellStyle name="ÄÞ¸¶_97MBO (2) 13 7" xfId="12965"/>
    <cellStyle name="AÞ¸¶_97MBO (2) 13 8" xfId="13298"/>
    <cellStyle name="ÄÞ¸¶_97MBO (2) 13 8" xfId="13297"/>
    <cellStyle name="AÞ¸¶_97MBO (2) 13 9" xfId="13561"/>
    <cellStyle name="ÄÞ¸¶_97MBO (2) 13 9" xfId="13560"/>
    <cellStyle name="AÞ¸¶_97MBO (2) 14" xfId="3900"/>
    <cellStyle name="ÄÞ¸¶_97MBO (2) 14" xfId="3901"/>
    <cellStyle name="AÞ¸¶_97MBO (2) 14 10" xfId="13097"/>
    <cellStyle name="ÄÞ¸¶_97MBO (2) 14 10" xfId="9740"/>
    <cellStyle name="AÞ¸¶_97MBO (2) 14 2" xfId="7868"/>
    <cellStyle name="ÄÞ¸¶_97MBO (2) 14 2" xfId="7871"/>
    <cellStyle name="AÞ¸¶_97MBO (2) 14 3" xfId="10633"/>
    <cellStyle name="ÄÞ¸¶_97MBO (2) 14 3" xfId="10636"/>
    <cellStyle name="AÞ¸¶_97MBO (2) 14 4" xfId="11601"/>
    <cellStyle name="ÄÞ¸¶_97MBO (2) 14 4" xfId="11528"/>
    <cellStyle name="AÞ¸¶_97MBO (2) 14 5" xfId="10880"/>
    <cellStyle name="ÄÞ¸¶_97MBO (2) 14 5" xfId="6300"/>
    <cellStyle name="AÞ¸¶_97MBO (2) 14 6" xfId="11930"/>
    <cellStyle name="ÄÞ¸¶_97MBO (2) 14 6" xfId="11805"/>
    <cellStyle name="AÞ¸¶_97MBO (2) 14 7" xfId="12424"/>
    <cellStyle name="ÄÞ¸¶_97MBO (2) 14 7" xfId="12305"/>
    <cellStyle name="AÞ¸¶_97MBO (2) 14 8" xfId="12818"/>
    <cellStyle name="ÄÞ¸¶_97MBO (2) 14 8" xfId="12707"/>
    <cellStyle name="AÞ¸¶_97MBO (2) 14 9" xfId="13166"/>
    <cellStyle name="ÄÞ¸¶_97MBO (2) 14 9" xfId="13069"/>
    <cellStyle name="AÞ¸¶_97MBO (2) 15" xfId="2972"/>
    <cellStyle name="ÄÞ¸¶_97MBO (2) 15" xfId="6457"/>
    <cellStyle name="AÞ¸¶_97MBO (2) 16" xfId="7929"/>
    <cellStyle name="ÄÞ¸¶_97MBO (2) 16" xfId="7930"/>
    <cellStyle name="AÞ¸¶_97MBO (2) 17" xfId="6937"/>
    <cellStyle name="ÄÞ¸¶_97MBO (2) 17" xfId="2293"/>
    <cellStyle name="AÞ¸¶_97MBO (2) 18" xfId="7987"/>
    <cellStyle name="ÄÞ¸¶_97MBO (2) 18" xfId="7988"/>
    <cellStyle name="AÞ¸¶_97MBO (2) 19" xfId="6230"/>
    <cellStyle name="ÄÞ¸¶_97MBO (2) 19" xfId="2181"/>
    <cellStyle name="AÞ¸¶_97MBO (2) 2" xfId="3902"/>
    <cellStyle name="ÄÞ¸¶_97MBO (2) 2" xfId="3903"/>
    <cellStyle name="AÞ¸¶_97MBO (2) 2 10" xfId="10035"/>
    <cellStyle name="ÄÞ¸¶_97MBO (2) 2 10" xfId="6335"/>
    <cellStyle name="AÞ¸¶_97MBO (2) 2 11" xfId="12674"/>
    <cellStyle name="ÄÞ¸¶_97MBO (2) 2 2" xfId="7033"/>
    <cellStyle name="AÞ¸¶_97MBO (2) 2 3" xfId="2170"/>
    <cellStyle name="ÄÞ¸¶_97MBO (2) 2 3" xfId="9909"/>
    <cellStyle name="AÞ¸¶_97MBO (2) 2 4" xfId="9907"/>
    <cellStyle name="ÄÞ¸¶_97MBO (2) 2 4" xfId="10689"/>
    <cellStyle name="AÞ¸¶_97MBO (2) 2 5" xfId="9566"/>
    <cellStyle name="ÄÞ¸¶_97MBO (2) 2 5" xfId="11746"/>
    <cellStyle name="AÞ¸¶_97MBO (2) 2 6" xfId="9760"/>
    <cellStyle name="ÄÞ¸¶_97MBO (2) 2 6" xfId="11781"/>
    <cellStyle name="AÞ¸¶_97MBO (2) 2 7" xfId="11252"/>
    <cellStyle name="ÄÞ¸¶_97MBO (2) 2 7" xfId="11563"/>
    <cellStyle name="AÞ¸¶_97MBO (2) 2 8" xfId="6220"/>
    <cellStyle name="ÄÞ¸¶_97MBO (2) 2 8" xfId="11313"/>
    <cellStyle name="AÞ¸¶_97MBO (2) 2 9" xfId="2977"/>
    <cellStyle name="ÄÞ¸¶_97MBO (2) 2 9" xfId="9773"/>
    <cellStyle name="AÞ¸¶_97MBO (2) 20" xfId="8049"/>
    <cellStyle name="ÄÞ¸¶_97MBO (2) 20" xfId="8050"/>
    <cellStyle name="AÞ¸¶_97MBO (2) 21" xfId="2580"/>
    <cellStyle name="ÄÞ¸¶_97MBO (2) 21" xfId="2658"/>
    <cellStyle name="AÞ¸¶_97MBO (2) 22" xfId="8111"/>
    <cellStyle name="ÄÞ¸¶_97MBO (2) 22" xfId="8112"/>
    <cellStyle name="AÞ¸¶_97MBO (2) 23" xfId="2590"/>
    <cellStyle name="ÄÞ¸¶_97MBO (2) 23" xfId="7362"/>
    <cellStyle name="AÞ¸¶_97MBO (2) 24" xfId="8174"/>
    <cellStyle name="ÄÞ¸¶_97MBO (2) 24" xfId="8175"/>
    <cellStyle name="AÞ¸¶_97MBO (2) 25" xfId="7243"/>
    <cellStyle name="ÄÞ¸¶_97MBO (2) 25" xfId="2853"/>
    <cellStyle name="AÞ¸¶_97MBO (2) 26" xfId="8238"/>
    <cellStyle name="ÄÞ¸¶_97MBO (2) 26" xfId="8239"/>
    <cellStyle name="AÞ¸¶_97MBO (2) 27" xfId="8290"/>
    <cellStyle name="ÄÞ¸¶_97MBO (2) 27" xfId="8291"/>
    <cellStyle name="AÞ¸¶_97MBO (2) 28" xfId="8370"/>
    <cellStyle name="ÄÞ¸¶_97MBO (2) 28" xfId="8371"/>
    <cellStyle name="AÞ¸¶_97MBO (2) 29" xfId="8434"/>
    <cellStyle name="ÄÞ¸¶_97MBO (2) 29" xfId="8435"/>
    <cellStyle name="AÞ¸¶_97MBO (2) 3" xfId="6443"/>
    <cellStyle name="ÄÞ¸¶_97MBO (2) 3" xfId="3904"/>
    <cellStyle name="AÞ¸¶_97MBO (2) 3 2" xfId="3905"/>
    <cellStyle name="ÄÞ¸¶_97MBO (2) 3 2" xfId="2527"/>
    <cellStyle name="AÞ¸¶_97MBO (2) 30" xfId="8496"/>
    <cellStyle name="ÄÞ¸¶_97MBO (2) 30" xfId="8497"/>
    <cellStyle name="AÞ¸¶_97MBO (2) 31" xfId="8560"/>
    <cellStyle name="ÄÞ¸¶_97MBO (2) 31" xfId="8561"/>
    <cellStyle name="AÞ¸¶_97MBO (2) 32" xfId="8622"/>
    <cellStyle name="ÄÞ¸¶_97MBO (2) 32" xfId="8623"/>
    <cellStyle name="AÞ¸¶_97MBO (2) 33" xfId="8686"/>
    <cellStyle name="ÄÞ¸¶_97MBO (2) 33" xfId="8687"/>
    <cellStyle name="AÞ¸¶_97MBO (2) 34" xfId="8748"/>
    <cellStyle name="ÄÞ¸¶_97MBO (2) 34" xfId="8749"/>
    <cellStyle name="AÞ¸¶_97MBO (2) 35" xfId="8810"/>
    <cellStyle name="ÄÞ¸¶_97MBO (2) 35" xfId="8811"/>
    <cellStyle name="AÞ¸¶_97MBO (2) 36" xfId="8872"/>
    <cellStyle name="ÄÞ¸¶_97MBO (2) 36" xfId="8873"/>
    <cellStyle name="AÞ¸¶_97MBO (2) 37" xfId="8933"/>
    <cellStyle name="ÄÞ¸¶_97MBO (2) 37" xfId="8934"/>
    <cellStyle name="AÞ¸¶_97MBO (2) 38" xfId="8994"/>
    <cellStyle name="ÄÞ¸¶_97MBO (2) 38" xfId="8995"/>
    <cellStyle name="AÞ¸¶_97MBO (2) 39" xfId="9054"/>
    <cellStyle name="ÄÞ¸¶_97MBO (2) 39" xfId="9055"/>
    <cellStyle name="AÞ¸¶_97MBO (2) 4" xfId="7563"/>
    <cellStyle name="ÄÞ¸¶_97MBO (2) 4" xfId="3906"/>
    <cellStyle name="AÞ¸¶_97MBO (2) 4 2" xfId="3907"/>
    <cellStyle name="ÄÞ¸¶_97MBO (2) 4 2" xfId="2509"/>
    <cellStyle name="AÞ¸¶_97MBO (2) 40" xfId="9113"/>
    <cellStyle name="ÄÞ¸¶_97MBO (2) 40" xfId="9114"/>
    <cellStyle name="AÞ¸¶_97MBO (2) 41" xfId="9169"/>
    <cellStyle name="ÄÞ¸¶_97MBO (2) 41" xfId="9170"/>
    <cellStyle name="AÞ¸¶_97MBO (2) 42" xfId="9223"/>
    <cellStyle name="ÄÞ¸¶_97MBO (2) 42" xfId="9224"/>
    <cellStyle name="AÞ¸¶_97MBO (2) 43" xfId="9274"/>
    <cellStyle name="ÄÞ¸¶_97MBO (2) 43" xfId="9275"/>
    <cellStyle name="AÞ¸¶_97MBO (2) 44" xfId="9322"/>
    <cellStyle name="ÄÞ¸¶_97MBO (2) 44" xfId="9323"/>
    <cellStyle name="AÞ¸¶_97MBO (2) 5" xfId="7713"/>
    <cellStyle name="ÄÞ¸¶_97MBO (2) 5" xfId="3908"/>
    <cellStyle name="AÞ¸¶_97MBO (2) 5 2" xfId="3909"/>
    <cellStyle name="ÄÞ¸¶_97MBO (2) 5 2" xfId="2184"/>
    <cellStyle name="AÞ¸¶_97MBO (2) 6" xfId="2318"/>
    <cellStyle name="ÄÞ¸¶_97MBO (2) 6" xfId="3910"/>
    <cellStyle name="AÞ¸¶_97MBO (2) 7" xfId="3911"/>
    <cellStyle name="ÄÞ¸¶_97MBO (2) 7" xfId="3912"/>
    <cellStyle name="AÞ¸¶_97MBO (2) 7 10" xfId="13719"/>
    <cellStyle name="ÄÞ¸¶_97MBO (2) 7 10" xfId="9613"/>
    <cellStyle name="AÞ¸¶_97MBO (2) 7 2" xfId="7750"/>
    <cellStyle name="ÄÞ¸¶_97MBO (2) 7 2" xfId="6503"/>
    <cellStyle name="AÞ¸¶_97MBO (2) 7 3" xfId="10527"/>
    <cellStyle name="ÄÞ¸¶_97MBO (2) 7 3" xfId="10436"/>
    <cellStyle name="AÞ¸¶_97MBO (2) 7 4" xfId="11244"/>
    <cellStyle name="ÄÞ¸¶_97MBO (2) 7 4" xfId="10005"/>
    <cellStyle name="AÞ¸¶_97MBO (2) 7 5" xfId="12119"/>
    <cellStyle name="ÄÞ¸¶_97MBO (2) 7 5" xfId="6656"/>
    <cellStyle name="AÞ¸¶_97MBO (2) 7 6" xfId="12591"/>
    <cellStyle name="ÄÞ¸¶_97MBO (2) 7 6" xfId="7250"/>
    <cellStyle name="AÞ¸¶_97MBO (2) 7 7" xfId="12963"/>
    <cellStyle name="ÄÞ¸¶_97MBO (2) 7 7" xfId="11759"/>
    <cellStyle name="AÞ¸¶_97MBO (2) 7 8" xfId="13295"/>
    <cellStyle name="ÄÞ¸¶_97MBO (2) 7 8" xfId="11343"/>
    <cellStyle name="AÞ¸¶_97MBO (2) 7 9" xfId="13558"/>
    <cellStyle name="ÄÞ¸¶_97MBO (2) 7 9" xfId="9869"/>
    <cellStyle name="AÞ¸¶_97MBO (2) 8" xfId="3913"/>
    <cellStyle name="ÄÞ¸¶_97MBO (2) 8" xfId="3914"/>
    <cellStyle name="AÞ¸¶_97MBO (2) 8 10" xfId="11021"/>
    <cellStyle name="ÄÞ¸¶_97MBO (2) 8 10" xfId="13699"/>
    <cellStyle name="AÞ¸¶_97MBO (2) 8 2" xfId="6674"/>
    <cellStyle name="ÄÞ¸¶_97MBO (2) 8 2" xfId="7751"/>
    <cellStyle name="AÞ¸¶_97MBO (2) 8 3" xfId="10435"/>
    <cellStyle name="ÄÞ¸¶_97MBO (2) 8 3" xfId="10528"/>
    <cellStyle name="AÞ¸¶_97MBO (2) 8 4" xfId="10008"/>
    <cellStyle name="ÄÞ¸¶_97MBO (2) 8 4" xfId="11245"/>
    <cellStyle name="AÞ¸¶_97MBO (2) 8 5" xfId="6976"/>
    <cellStyle name="ÄÞ¸¶_97MBO (2) 8 5" xfId="12120"/>
    <cellStyle name="AÞ¸¶_97MBO (2) 8 6" xfId="11694"/>
    <cellStyle name="ÄÞ¸¶_97MBO (2) 8 6" xfId="12592"/>
    <cellStyle name="AÞ¸¶_97MBO (2) 8 7" xfId="10866"/>
    <cellStyle name="ÄÞ¸¶_97MBO (2) 8 7" xfId="12964"/>
    <cellStyle name="AÞ¸¶_97MBO (2) 8 8" xfId="2543"/>
    <cellStyle name="ÄÞ¸¶_97MBO (2) 8 8" xfId="13296"/>
    <cellStyle name="AÞ¸¶_97MBO (2) 8 9" xfId="11012"/>
    <cellStyle name="ÄÞ¸¶_97MBO (2) 8 9" xfId="13559"/>
    <cellStyle name="AÞ¸¶_97MBO (2) 9" xfId="3915"/>
    <cellStyle name="ÄÞ¸¶_97MBO (2) 9" xfId="3916"/>
    <cellStyle name="AÞ¸¶_97MBO (2) 9 10" xfId="6481"/>
    <cellStyle name="ÄÞ¸¶_97MBO (2) 9 10" xfId="12702"/>
    <cellStyle name="AÞ¸¶_97MBO (2) 9 2" xfId="7779"/>
    <cellStyle name="ÄÞ¸¶_97MBO (2) 9 2" xfId="7470"/>
    <cellStyle name="AÞ¸¶_97MBO (2) 9 3" xfId="10550"/>
    <cellStyle name="ÄÞ¸¶_97MBO (2) 9 3" xfId="10434"/>
    <cellStyle name="AÞ¸¶_97MBO (2) 9 4" xfId="7238"/>
    <cellStyle name="ÄÞ¸¶_97MBO (2) 9 4" xfId="10850"/>
    <cellStyle name="AÞ¸¶_97MBO (2) 9 5" xfId="6701"/>
    <cellStyle name="ÄÞ¸¶_97MBO (2) 9 5" xfId="5995"/>
    <cellStyle name="AÞ¸¶_97MBO (2) 9 6" xfId="9629"/>
    <cellStyle name="ÄÞ¸¶_97MBO (2) 9 6" xfId="11695"/>
    <cellStyle name="AÞ¸¶_97MBO (2) 9 7" xfId="11351"/>
    <cellStyle name="ÄÞ¸¶_97MBO (2) 9 7" xfId="6399"/>
    <cellStyle name="AÞ¸¶_97MBO (2) 9 8" xfId="12151"/>
    <cellStyle name="ÄÞ¸¶_97MBO (2) 9 8" xfId="9652"/>
    <cellStyle name="AÞ¸¶_97MBO (2) 9 9" xfId="12615"/>
    <cellStyle name="ÄÞ¸¶_97MBO (2) 9 9" xfId="11011"/>
    <cellStyle name="AÞ¸¶_A|Aa¿e" xfId="3917"/>
    <cellStyle name="ÄÞ¸¶_Á¦Ãâ¿ë" xfId="760"/>
    <cellStyle name="AÞ¸¶_Ao±C Project" xfId="761"/>
    <cellStyle name="ÄÞ¸¶_Áõ±Ç Project" xfId="762"/>
    <cellStyle name="AÞ¸¶_Ao±C Project 10" xfId="763"/>
    <cellStyle name="ÄÞ¸¶_Áõ±Ç Project 10" xfId="3918"/>
    <cellStyle name="AÞ¸¶_Ao±C Project 10 10" xfId="12767"/>
    <cellStyle name="ÄÞ¸¶_Áõ±Ç Project 10 10" xfId="11627"/>
    <cellStyle name="AÞ¸¶_Ao±C Project 10 2" xfId="7535"/>
    <cellStyle name="ÄÞ¸¶_Áõ±Ç Project 10 2" xfId="7800"/>
    <cellStyle name="AÞ¸¶_Ao±C Project 10 3" xfId="9914"/>
    <cellStyle name="ÄÞ¸¶_Áõ±Ç Project 10 3" xfId="10571"/>
    <cellStyle name="AÞ¸¶_Ao±C Project 10 4" xfId="2800"/>
    <cellStyle name="ÄÞ¸¶_Áõ±Ç Project 10 4" xfId="11639"/>
    <cellStyle name="AÞ¸¶_Ao±C Project 10 5" xfId="10239"/>
    <cellStyle name="ÄÞ¸¶_Áõ±Ç Project 10 5" xfId="11129"/>
    <cellStyle name="AÞ¸¶_Ao±C Project 10 6" xfId="11109"/>
    <cellStyle name="ÄÞ¸¶_Áõ±Ç Project 10 6" xfId="12201"/>
    <cellStyle name="AÞ¸¶_Ao±C Project 10 7" xfId="12212"/>
    <cellStyle name="ÄÞ¸¶_Áõ±Ç Project 10 7" xfId="12642"/>
    <cellStyle name="AÞ¸¶_Ao±C Project 10 8" xfId="11983"/>
    <cellStyle name="ÄÞ¸¶_Áõ±Ç Project 10 8" xfId="13012"/>
    <cellStyle name="AÞ¸¶_Ao±C Project 10 9" xfId="12469"/>
    <cellStyle name="ÄÞ¸¶_Áõ±Ç Project 10 9" xfId="13335"/>
    <cellStyle name="AÞ¸¶_Ao±C Project 11" xfId="3919"/>
    <cellStyle name="ÄÞ¸¶_Áõ±Ç Project 11" xfId="3920"/>
    <cellStyle name="AÞ¸¶_Ao±C Project 11 10" xfId="11135"/>
    <cellStyle name="ÄÞ¸¶_Áõ±Ç Project 11 10" xfId="10104"/>
    <cellStyle name="AÞ¸¶_Ao±C Project 11 2" xfId="2875"/>
    <cellStyle name="ÄÞ¸¶_Áõ±Ç Project 11 2" xfId="6410"/>
    <cellStyle name="AÞ¸¶_Ao±C Project 11 3" xfId="10379"/>
    <cellStyle name="ÄÞ¸¶_Áõ±Ç Project 11 3" xfId="10378"/>
    <cellStyle name="AÞ¸¶_Ao±C Project 11 4" xfId="2463"/>
    <cellStyle name="ÄÞ¸¶_Áõ±Ç Project 11 4" xfId="10734"/>
    <cellStyle name="AÞ¸¶_Ao±C Project 11 5" xfId="11790"/>
    <cellStyle name="ÄÞ¸¶_Áõ±Ç Project 11 5" xfId="2624"/>
    <cellStyle name="AÞ¸¶_Ao±C Project 11 6" xfId="11140"/>
    <cellStyle name="ÄÞ¸¶_Áõ±Ç Project 11 6" xfId="6024"/>
    <cellStyle name="AÞ¸¶_Ao±C Project 11 7" xfId="11994"/>
    <cellStyle name="ÄÞ¸¶_Áõ±Ç Project 11 7" xfId="11218"/>
    <cellStyle name="AÞ¸¶_Ao±C Project 11 8" xfId="12478"/>
    <cellStyle name="ÄÞ¸¶_Áõ±Ç Project 11 8" xfId="10739"/>
    <cellStyle name="AÞ¸¶_Ao±C Project 11 9" xfId="12866"/>
    <cellStyle name="ÄÞ¸¶_Áõ±Ç Project 11 9" xfId="11724"/>
    <cellStyle name="AÞ¸¶_Ao±C Project 12" xfId="3921"/>
    <cellStyle name="ÄÞ¸¶_Áõ±Ç Project 12" xfId="3922"/>
    <cellStyle name="AÞ¸¶_Ao±C Project 12 10" xfId="13134"/>
    <cellStyle name="ÄÞ¸¶_Áõ±Ç Project 12 10" xfId="12911"/>
    <cellStyle name="AÞ¸¶_Ao±C Project 12 2" xfId="7844"/>
    <cellStyle name="ÄÞ¸¶_Áõ±Ç Project 12 2" xfId="7845"/>
    <cellStyle name="AÞ¸¶_Ao±C Project 12 3" xfId="10613"/>
    <cellStyle name="ÄÞ¸¶_Áõ±Ç Project 12 3" xfId="10614"/>
    <cellStyle name="AÞ¸¶_Ao±C Project 12 4" xfId="10849"/>
    <cellStyle name="ÄÞ¸¶_Áõ±Ç Project 12 4" xfId="10003"/>
    <cellStyle name="AÞ¸¶_Ao±C Project 12 5" xfId="9588"/>
    <cellStyle name="ÄÞ¸¶_Áõ±Ç Project 12 5" xfId="2591"/>
    <cellStyle name="AÞ¸¶_Ao±C Project 12 6" xfId="10246"/>
    <cellStyle name="ÄÞ¸¶_Áõ±Ç Project 12 6" xfId="11664"/>
    <cellStyle name="AÞ¸¶_Ao±C Project 12 7" xfId="10148"/>
    <cellStyle name="ÄÞ¸¶_Áõ±Ç Project 12 7" xfId="10867"/>
    <cellStyle name="AÞ¸¶_Ao±C Project 12 8" xfId="10048"/>
    <cellStyle name="ÄÞ¸¶_Áõ±Ç Project 12 8" xfId="9608"/>
    <cellStyle name="AÞ¸¶_Ao±C Project 12 9" xfId="10107"/>
    <cellStyle name="ÄÞ¸¶_Áõ±Ç Project 12 9" xfId="2350"/>
    <cellStyle name="AÞ¸¶_Ao±C Project 13" xfId="3923"/>
    <cellStyle name="ÄÞ¸¶_Áõ±Ç Project 13" xfId="3924"/>
    <cellStyle name="AÞ¸¶_Ao±C Project 13 10" xfId="13068"/>
    <cellStyle name="ÄÞ¸¶_Áõ±Ç Project 13 10" xfId="12734"/>
    <cellStyle name="AÞ¸¶_Ao±C Project 13 2" xfId="6759"/>
    <cellStyle name="ÄÞ¸¶_Áõ±Ç Project 13 2" xfId="6831"/>
    <cellStyle name="AÞ¸¶_Ao±C Project 13 3" xfId="10328"/>
    <cellStyle name="ÄÞ¸¶_Áõ±Ç Project 13 3" xfId="10327"/>
    <cellStyle name="AÞ¸¶_Ao±C Project 13 4" xfId="11689"/>
    <cellStyle name="ÄÞ¸¶_Áõ±Ç Project 13 4" xfId="11688"/>
    <cellStyle name="AÞ¸¶_Ao±C Project 13 5" xfId="11771"/>
    <cellStyle name="ÄÞ¸¶_Áõ±Ç Project 13 5" xfId="11509"/>
    <cellStyle name="AÞ¸¶_Ao±C Project 13 6" xfId="6524"/>
    <cellStyle name="ÄÞ¸¶_Áõ±Ç Project 13 6" xfId="11685"/>
    <cellStyle name="AÞ¸¶_Ao±C Project 13 7" xfId="11427"/>
    <cellStyle name="ÄÞ¸¶_Áõ±Ç Project 13 7" xfId="11633"/>
    <cellStyle name="AÞ¸¶_Ao±C Project 13 8" xfId="6198"/>
    <cellStyle name="ÄÞ¸¶_Áõ±Ç Project 13 8" xfId="11360"/>
    <cellStyle name="AÞ¸¶_Ao±C Project 13 9" xfId="12015"/>
    <cellStyle name="ÄÞ¸¶_Áõ±Ç Project 13 9" xfId="11514"/>
    <cellStyle name="AÞ¸¶_Ao±C Project 14" xfId="3925"/>
    <cellStyle name="ÄÞ¸¶_Áõ±Ç Project 14" xfId="3926"/>
    <cellStyle name="AÞ¸¶_Ao±C Project 14 10" xfId="13636"/>
    <cellStyle name="ÄÞ¸¶_Áõ±Ç Project 14 10" xfId="13616"/>
    <cellStyle name="AÞ¸¶_Ao±C Project 14 2" xfId="7898"/>
    <cellStyle name="ÄÞ¸¶_Áõ±Ç Project 14 2" xfId="7899"/>
    <cellStyle name="AÞ¸¶_Ao±C Project 14 3" xfId="10662"/>
    <cellStyle name="ÄÞ¸¶_Áõ±Ç Project 14 3" xfId="10663"/>
    <cellStyle name="AÞ¸¶_Ao±C Project 14 4" xfId="11017"/>
    <cellStyle name="ÄÞ¸¶_Áõ±Ç Project 14 4" xfId="11018"/>
    <cellStyle name="AÞ¸¶_Ao±C Project 14 5" xfId="11962"/>
    <cellStyle name="ÄÞ¸¶_Áõ±Ç Project 14 5" xfId="11923"/>
    <cellStyle name="AÞ¸¶_Ao±C Project 14 6" xfId="12452"/>
    <cellStyle name="ÄÞ¸¶_Áõ±Ç Project 14 6" xfId="12417"/>
    <cellStyle name="AÞ¸¶_Ao±C Project 14 7" xfId="12846"/>
    <cellStyle name="ÄÞ¸¶_Áõ±Ç Project 14 7" xfId="12810"/>
    <cellStyle name="AÞ¸¶_Ao±C Project 14 8" xfId="13190"/>
    <cellStyle name="ÄÞ¸¶_Áõ±Ç Project 14 8" xfId="13158"/>
    <cellStyle name="AÞ¸¶_Ao±C Project 14 9" xfId="13473"/>
    <cellStyle name="ÄÞ¸¶_Áõ±Ç Project 14 9" xfId="13445"/>
    <cellStyle name="AÞ¸¶_Ao±C Project 15" xfId="6283"/>
    <cellStyle name="ÄÞ¸¶_Áõ±Ç Project 15" xfId="6939"/>
    <cellStyle name="AÞ¸¶_Ao±C Project 16" xfId="7957"/>
    <cellStyle name="ÄÞ¸¶_Áõ±Ç Project 16" xfId="7958"/>
    <cellStyle name="AÞ¸¶_Ao±C Project 17" xfId="6398"/>
    <cellStyle name="ÄÞ¸¶_Áõ±Ç Project 17" xfId="2833"/>
    <cellStyle name="AÞ¸¶_Ao±C Project 18" xfId="8019"/>
    <cellStyle name="ÄÞ¸¶_Áõ±Ç Project 18" xfId="8020"/>
    <cellStyle name="AÞ¸¶_Ao±C Project 19" xfId="2995"/>
    <cellStyle name="ÄÞ¸¶_Áõ±Ç Project 19" xfId="2439"/>
    <cellStyle name="AÞ¸¶_Ao±C Project 2" xfId="3927"/>
    <cellStyle name="ÄÞ¸¶_Áõ±Ç Project 2" xfId="3928"/>
    <cellStyle name="AÞ¸¶_Ao±C Project 2 10" xfId="11999"/>
    <cellStyle name="ÄÞ¸¶_Áõ±Ç Project 2 10" xfId="13291"/>
    <cellStyle name="AÞ¸¶_Ao±C Project 2 11" xfId="13562"/>
    <cellStyle name="ÄÞ¸¶_Áõ±Ç Project 2 2" xfId="2602"/>
    <cellStyle name="AÞ¸¶_Ao±C Project 2 3" xfId="2753"/>
    <cellStyle name="ÄÞ¸¶_Áõ±Ç Project 2 3" xfId="9915"/>
    <cellStyle name="AÞ¸¶_Ao±C Project 2 4" xfId="9913"/>
    <cellStyle name="ÄÞ¸¶_Áõ±Ç Project 2 4" xfId="10520"/>
    <cellStyle name="AÞ¸¶_Ao±C Project 2 5" xfId="2645"/>
    <cellStyle name="ÄÞ¸¶_Áõ±Ç Project 2 5" xfId="10120"/>
    <cellStyle name="AÞ¸¶_Ao±C Project 2 6" xfId="11417"/>
    <cellStyle name="ÄÞ¸¶_Áõ±Ç Project 2 6" xfId="9974"/>
    <cellStyle name="AÞ¸¶_Ao±C Project 2 7" xfId="9865"/>
    <cellStyle name="ÄÞ¸¶_Áõ±Ç Project 2 7" xfId="11980"/>
    <cellStyle name="AÞ¸¶_Ao±C Project 2 8" xfId="9989"/>
    <cellStyle name="ÄÞ¸¶_Áõ±Ç Project 2 8" xfId="12468"/>
    <cellStyle name="AÞ¸¶_Ao±C Project 2 9" xfId="11566"/>
    <cellStyle name="ÄÞ¸¶_Áõ±Ç Project 2 9" xfId="12860"/>
    <cellStyle name="AÞ¸¶_Ao±C Project 20" xfId="8081"/>
    <cellStyle name="ÄÞ¸¶_Áõ±Ç Project 20" xfId="8082"/>
    <cellStyle name="AÞ¸¶_Ao±C Project 21" xfId="7106"/>
    <cellStyle name="ÄÞ¸¶_Áõ±Ç Project 21" xfId="6447"/>
    <cellStyle name="AÞ¸¶_Ao±C Project 22" xfId="8144"/>
    <cellStyle name="ÄÞ¸¶_Áõ±Ç Project 22" xfId="8145"/>
    <cellStyle name="AÞ¸¶_Ao±C Project 23" xfId="3089"/>
    <cellStyle name="ÄÞ¸¶_Áõ±Ç Project 23" xfId="7052"/>
    <cellStyle name="AÞ¸¶_Ao±C Project 24" xfId="8208"/>
    <cellStyle name="ÄÞ¸¶_Áõ±Ç Project 24" xfId="8209"/>
    <cellStyle name="AÞ¸¶_Ao±C Project 25" xfId="8261"/>
    <cellStyle name="ÄÞ¸¶_Áõ±Ç Project 25" xfId="8262"/>
    <cellStyle name="AÞ¸¶_Ao±C Project 26" xfId="8341"/>
    <cellStyle name="ÄÞ¸¶_Áõ±Ç Project 26" xfId="8342"/>
    <cellStyle name="AÞ¸¶_Ao±C Project 27" xfId="8322"/>
    <cellStyle name="ÄÞ¸¶_Áõ±Ç Project 27" xfId="8323"/>
    <cellStyle name="AÞ¸¶_Ao±C Project 28" xfId="8402"/>
    <cellStyle name="ÄÞ¸¶_Áõ±Ç Project 28" xfId="8403"/>
    <cellStyle name="AÞ¸¶_Ao±C Project 29" xfId="8466"/>
    <cellStyle name="ÄÞ¸¶_Áõ±Ç Project 29" xfId="8467"/>
    <cellStyle name="AÞ¸¶_Ao±C Project 3" xfId="2874"/>
    <cellStyle name="ÄÞ¸¶_Áõ±Ç Project 3" xfId="3929"/>
    <cellStyle name="AÞ¸¶_Ao±C Project 3 2" xfId="3930"/>
    <cellStyle name="ÄÞ¸¶_Áõ±Ç Project 3 2" xfId="6998"/>
    <cellStyle name="AÞ¸¶_Ao±C Project 30" xfId="8528"/>
    <cellStyle name="ÄÞ¸¶_Áõ±Ç Project 30" xfId="8529"/>
    <cellStyle name="AÞ¸¶_Ao±C Project 31" xfId="8592"/>
    <cellStyle name="ÄÞ¸¶_Áõ±Ç Project 31" xfId="8593"/>
    <cellStyle name="AÞ¸¶_Ao±C Project 32" xfId="8654"/>
    <cellStyle name="ÄÞ¸¶_Áõ±Ç Project 32" xfId="8655"/>
    <cellStyle name="AÞ¸¶_Ao±C Project 33" xfId="8718"/>
    <cellStyle name="ÄÞ¸¶_Áõ±Ç Project 33" xfId="8719"/>
    <cellStyle name="AÞ¸¶_Ao±C Project 34" xfId="8780"/>
    <cellStyle name="ÄÞ¸¶_Áõ±Ç Project 34" xfId="8781"/>
    <cellStyle name="AÞ¸¶_Ao±C Project 35" xfId="8842"/>
    <cellStyle name="ÄÞ¸¶_Áõ±Ç Project 35" xfId="8843"/>
    <cellStyle name="AÞ¸¶_Ao±C Project 36" xfId="8903"/>
    <cellStyle name="ÄÞ¸¶_Áõ±Ç Project 36" xfId="8904"/>
    <cellStyle name="AÞ¸¶_Ao±C Project 37" xfId="8964"/>
    <cellStyle name="ÄÞ¸¶_Áõ±Ç Project 37" xfId="8965"/>
    <cellStyle name="AÞ¸¶_Ao±C Project 38" xfId="9024"/>
    <cellStyle name="ÄÞ¸¶_Áõ±Ç Project 38" xfId="9025"/>
    <cellStyle name="AÞ¸¶_Ao±C Project 39" xfId="9083"/>
    <cellStyle name="ÄÞ¸¶_Áõ±Ç Project 39" xfId="9084"/>
    <cellStyle name="AÞ¸¶_Ao±C Project 4" xfId="6984"/>
    <cellStyle name="ÄÞ¸¶_Áõ±Ç Project 4" xfId="3931"/>
    <cellStyle name="AÞ¸¶_Ao±C Project 4 2" xfId="3932"/>
    <cellStyle name="ÄÞ¸¶_Áõ±Ç Project 4 2" xfId="7565"/>
    <cellStyle name="AÞ¸¶_Ao±C Project 40" xfId="9140"/>
    <cellStyle name="ÄÞ¸¶_Áõ±Ç Project 40" xfId="9141"/>
    <cellStyle name="AÞ¸¶_Ao±C Project 41" xfId="9196"/>
    <cellStyle name="ÄÞ¸¶_Áõ±Ç Project 41" xfId="9197"/>
    <cellStyle name="AÞ¸¶_Ao±C Project 42" xfId="9249"/>
    <cellStyle name="ÄÞ¸¶_Áõ±Ç Project 42" xfId="9250"/>
    <cellStyle name="AÞ¸¶_Ao±C Project 43" xfId="9298"/>
    <cellStyle name="ÄÞ¸¶_Áõ±Ç Project 43" xfId="9299"/>
    <cellStyle name="AÞ¸¶_Ao±C Project 44" xfId="9346"/>
    <cellStyle name="ÄÞ¸¶_Áõ±Ç Project 44" xfId="9347"/>
    <cellStyle name="AÞ¸¶_Ao±C Project 5" xfId="7722"/>
    <cellStyle name="ÄÞ¸¶_Áõ±Ç Project 5" xfId="3933"/>
    <cellStyle name="AÞ¸¶_Ao±C Project 5 2" xfId="3934"/>
    <cellStyle name="ÄÞ¸¶_Áõ±Ç Project 5 2" xfId="2497"/>
    <cellStyle name="AÞ¸¶_Ao±C Project 6" xfId="6959"/>
    <cellStyle name="ÄÞ¸¶_Áõ±Ç Project 6" xfId="3935"/>
    <cellStyle name="AÞ¸¶_Ao±C Project 7" xfId="3936"/>
    <cellStyle name="ÄÞ¸¶_Áõ±Ç Project 7" xfId="3937"/>
    <cellStyle name="AÞ¸¶_Ao±C Project 7 10" xfId="13612"/>
    <cellStyle name="ÄÞ¸¶_Áõ±Ç Project 7 10" xfId="11838"/>
    <cellStyle name="AÞ¸¶_Ao±C Project 7 2" xfId="7764"/>
    <cellStyle name="ÄÞ¸¶_Áõ±Ç Project 7 2" xfId="2936"/>
    <cellStyle name="AÞ¸¶_Ao±C Project 7 3" xfId="10538"/>
    <cellStyle name="ÄÞ¸¶_Áõ±Ç Project 7 3" xfId="10426"/>
    <cellStyle name="AÞ¸¶_Ao±C Project 7 4" xfId="10945"/>
    <cellStyle name="ÄÞ¸¶_Áõ±Ç Project 7 4" xfId="10980"/>
    <cellStyle name="AÞ¸¶_Ao±C Project 7 5" xfId="11909"/>
    <cellStyle name="ÄÞ¸¶_Áõ±Ç Project 7 5" xfId="11846"/>
    <cellStyle name="AÞ¸¶_Ao±C Project 7 6" xfId="12402"/>
    <cellStyle name="ÄÞ¸¶_Áõ±Ç Project 7 6" xfId="12345"/>
    <cellStyle name="AÞ¸¶_Ao±C Project 7 7" xfId="12795"/>
    <cellStyle name="ÄÞ¸¶_Áõ±Ç Project 7 7" xfId="12745"/>
    <cellStyle name="AÞ¸¶_Ao±C Project 7 8" xfId="13145"/>
    <cellStyle name="ÄÞ¸¶_Áõ±Ç Project 7 8" xfId="13106"/>
    <cellStyle name="AÞ¸¶_Ao±C Project 7 9" xfId="13434"/>
    <cellStyle name="ÄÞ¸¶_Áõ±Ç Project 7 9" xfId="13407"/>
    <cellStyle name="AÞ¸¶_Ao±C Project 8" xfId="3938"/>
    <cellStyle name="ÄÞ¸¶_Áõ±Ç Project 8" xfId="3939"/>
    <cellStyle name="AÞ¸¶_Ao±C Project 8 10" xfId="13655"/>
    <cellStyle name="ÄÞ¸¶_Áõ±Ç Project 8 10" xfId="12373"/>
    <cellStyle name="AÞ¸¶_Ao±C Project 8 2" xfId="2255"/>
    <cellStyle name="ÄÞ¸¶_Áõ±Ç Project 8 2" xfId="7765"/>
    <cellStyle name="AÞ¸¶_Ao±C Project 8 3" xfId="10420"/>
    <cellStyle name="ÄÞ¸¶_Áõ±Ç Project 8 3" xfId="10539"/>
    <cellStyle name="AÞ¸¶_Ao±C Project 8 4" xfId="11070"/>
    <cellStyle name="ÄÞ¸¶_Áõ±Ç Project 8 4" xfId="10946"/>
    <cellStyle name="AÞ¸¶_Ao±C Project 8 5" xfId="12005"/>
    <cellStyle name="ÄÞ¸¶_Áõ±Ç Project 8 5" xfId="11864"/>
    <cellStyle name="AÞ¸¶_Ao±C Project 8 6" xfId="12456"/>
    <cellStyle name="ÄÞ¸¶_Áõ±Ç Project 8 6" xfId="12363"/>
    <cellStyle name="AÞ¸¶_Ao±C Project 8 7" xfId="12850"/>
    <cellStyle name="ÄÞ¸¶_Áõ±Ç Project 8 7" xfId="12762"/>
    <cellStyle name="AÞ¸¶_Ao±C Project 8 8" xfId="13194"/>
    <cellStyle name="ÄÞ¸¶_Áõ±Ç Project 8 8" xfId="13119"/>
    <cellStyle name="AÞ¸¶_Ao±C Project 8 9" xfId="13477"/>
    <cellStyle name="ÄÞ¸¶_Áõ±Ç Project 8 9" xfId="13415"/>
    <cellStyle name="AÞ¸¶_Ao±C Project 9" xfId="3940"/>
    <cellStyle name="ÄÞ¸¶_Áõ±Ç Project 9" xfId="3941"/>
    <cellStyle name="AÞ¸¶_Ao±C Project 9 10" xfId="11634"/>
    <cellStyle name="ÄÞ¸¶_Áõ±Ç Project 9 10" xfId="13656"/>
    <cellStyle name="AÞ¸¶_Ao±C Project 9 2" xfId="7799"/>
    <cellStyle name="ÄÞ¸¶_Áõ±Ç Project 9 2" xfId="2772"/>
    <cellStyle name="AÞ¸¶_Ao±C Project 9 3" xfId="10570"/>
    <cellStyle name="ÄÞ¸¶_Áõ±Ç Project 9 3" xfId="10419"/>
    <cellStyle name="AÞ¸¶_Ao±C Project 9 4" xfId="11638"/>
    <cellStyle name="ÄÞ¸¶_Áõ±Ç Project 9 4" xfId="11113"/>
    <cellStyle name="AÞ¸¶_Ao±C Project 9 5" xfId="11128"/>
    <cellStyle name="ÄÞ¸¶_Áõ±Ç Project 9 5" xfId="12006"/>
    <cellStyle name="AÞ¸¶_Ao±C Project 9 6" xfId="12216"/>
    <cellStyle name="ÄÞ¸¶_Áõ±Ç Project 9 6" xfId="12490"/>
    <cellStyle name="AÞ¸¶_Ao±C Project 9 7" xfId="10810"/>
    <cellStyle name="ÄÞ¸¶_Áõ±Ç Project 9 7" xfId="12873"/>
    <cellStyle name="AÞ¸¶_Ao±C Project 9 8" xfId="11025"/>
    <cellStyle name="ÄÞ¸¶_Áõ±Ç Project 9 8" xfId="13218"/>
    <cellStyle name="AÞ¸¶_Ao±C Project 9 9" xfId="10489"/>
    <cellStyle name="ÄÞ¸¶_Áõ±Ç Project 9 9" xfId="13496"/>
    <cellStyle name="AÞ¸¶_COºI project" xfId="3942"/>
    <cellStyle name="ÄÞ¸¶_ÇÒºÎ project" xfId="764"/>
    <cellStyle name="AÞ¸¶_COºI project 10" xfId="765"/>
    <cellStyle name="ÄÞ¸¶_ÇÒºÎ project 10" xfId="3943"/>
    <cellStyle name="AÞ¸¶_COºI project 10 10" xfId="11023"/>
    <cellStyle name="ÄÞ¸¶_ÇÒºÎ project 10 10" xfId="13452"/>
    <cellStyle name="AÞ¸¶_COºI project 10 2" xfId="7857"/>
    <cellStyle name="ÄÞ¸¶_ÇÒºÎ project 10 2" xfId="7860"/>
    <cellStyle name="AÞ¸¶_COºI project 10 3" xfId="10624"/>
    <cellStyle name="ÄÞ¸¶_ÇÒºÎ project 10 3" xfId="10627"/>
    <cellStyle name="AÞ¸¶_COºI project 10 4" xfId="11748"/>
    <cellStyle name="ÄÞ¸¶_ÇÒºÎ project 10 4" xfId="11701"/>
    <cellStyle name="AÞ¸¶_COºI project 10 5" xfId="11547"/>
    <cellStyle name="ÄÞ¸¶_ÇÒºÎ project 10 5" xfId="11174"/>
    <cellStyle name="AÞ¸¶_COºI project 10 6" xfId="12225"/>
    <cellStyle name="ÄÞ¸¶_ÇÒºÎ project 10 6" xfId="12206"/>
    <cellStyle name="AÞ¸¶_COºI project 10 7" xfId="12653"/>
    <cellStyle name="ÄÞ¸¶_ÇÒºÎ project 10 7" xfId="12646"/>
    <cellStyle name="AÞ¸¶_COºI project 10 8" xfId="13022"/>
    <cellStyle name="ÄÞ¸¶_ÇÒºÎ project 10 8" xfId="13016"/>
    <cellStyle name="AÞ¸¶_COºI project 10 9" xfId="13345"/>
    <cellStyle name="ÄÞ¸¶_ÇÒºÎ project 10 9" xfId="13339"/>
    <cellStyle name="AÞ¸¶_COºI project 11" xfId="3944"/>
    <cellStyle name="ÄÞ¸¶_ÇÒºÎ project 11" xfId="3945"/>
    <cellStyle name="AÞ¸¶_COºI project 11 10" xfId="13588"/>
    <cellStyle name="ÄÞ¸¶_ÇÒºÎ project 11 10" xfId="12606"/>
    <cellStyle name="AÞ¸¶_COºI project 11 2" xfId="2532"/>
    <cellStyle name="ÄÞ¸¶_ÇÒºÎ project 11 2" xfId="3039"/>
    <cellStyle name="AÞ¸¶_COºI project 11 3" xfId="10311"/>
    <cellStyle name="ÄÞ¸¶_ÇÒºÎ project 11 3" xfId="10308"/>
    <cellStyle name="AÞ¸¶_COºI project 11 4" xfId="10699"/>
    <cellStyle name="ÄÞ¸¶_ÇÒºÎ project 11 4" xfId="10750"/>
    <cellStyle name="AÞ¸¶_COºI project 11 5" xfId="11525"/>
    <cellStyle name="ÄÞ¸¶_ÇÒºÎ project 11 5" xfId="9737"/>
    <cellStyle name="AÞ¸¶_COºI project 11 6" xfId="11230"/>
    <cellStyle name="ÄÞ¸¶_ÇÒºÎ project 11 6" xfId="6579"/>
    <cellStyle name="AÞ¸¶_COºI project 11 7" xfId="12196"/>
    <cellStyle name="ÄÞ¸¶_ÇÒºÎ project 11 7" xfId="11475"/>
    <cellStyle name="AÞ¸¶_COºI project 11 8" xfId="12639"/>
    <cellStyle name="ÄÞ¸¶_ÇÒºÎ project 11 8" xfId="10782"/>
    <cellStyle name="AÞ¸¶_COºI project 11 9" xfId="13009"/>
    <cellStyle name="ÄÞ¸¶_ÇÒºÎ project 11 9" xfId="10924"/>
    <cellStyle name="AÞ¸¶_COºI project 12" xfId="3946"/>
    <cellStyle name="ÄÞ¸¶_ÇÒºÎ project 12" xfId="3947"/>
    <cellStyle name="AÞ¸¶_COºI project 12 10" xfId="13602"/>
    <cellStyle name="ÄÞ¸¶_ÇÒºÎ project 12 10" xfId="11042"/>
    <cellStyle name="AÞ¸¶_COºI project 12 2" xfId="7917"/>
    <cellStyle name="ÄÞ¸¶_ÇÒºÎ project 12 2" xfId="7920"/>
    <cellStyle name="AÞ¸¶_COºI project 12 3" xfId="10679"/>
    <cellStyle name="ÄÞ¸¶_ÇÒºÎ project 12 3" xfId="10682"/>
    <cellStyle name="AÞ¸¶_COºI project 12 4" xfId="7430"/>
    <cellStyle name="ÄÞ¸¶_ÇÒºÎ project 12 4" xfId="2415"/>
    <cellStyle name="AÞ¸¶_COºI project 12 5" xfId="9704"/>
    <cellStyle name="ÄÞ¸¶_ÇÒºÎ project 12 5" xfId="11486"/>
    <cellStyle name="AÞ¸¶_COºI project 12 6" xfId="10142"/>
    <cellStyle name="ÄÞ¸¶_ÇÒºÎ project 12 6" xfId="11443"/>
    <cellStyle name="AÞ¸¶_COºI project 12 7" xfId="6005"/>
    <cellStyle name="ÄÞ¸¶_ÇÒºÎ project 12 7" xfId="7157"/>
    <cellStyle name="AÞ¸¶_COºI project 12 8" xfId="12251"/>
    <cellStyle name="ÄÞ¸¶_ÇÒºÎ project 12 8" xfId="6836"/>
    <cellStyle name="AÞ¸¶_COºI project 12 9" xfId="12661"/>
    <cellStyle name="ÄÞ¸¶_ÇÒºÎ project 12 9" xfId="11259"/>
    <cellStyle name="AÞ¸¶_COºI project 13" xfId="3948"/>
    <cellStyle name="ÄÞ¸¶_ÇÒºÎ project 13" xfId="3949"/>
    <cellStyle name="AÞ¸¶_COºI project 13 10" xfId="11928"/>
    <cellStyle name="ÄÞ¸¶_ÇÒºÎ project 13 10" xfId="10131"/>
    <cellStyle name="AÞ¸¶_COºI project 13 2" xfId="6652"/>
    <cellStyle name="ÄÞ¸¶_ÇÒºÎ project 13 2" xfId="6189"/>
    <cellStyle name="AÞ¸¶_COºI project 13 3" xfId="2894"/>
    <cellStyle name="ÄÞ¸¶_ÇÒºÎ project 13 3" xfId="7428"/>
    <cellStyle name="AÞ¸¶_COºI project 13 4" xfId="6168"/>
    <cellStyle name="ÄÞ¸¶_ÇÒºÎ project 13 4" xfId="6650"/>
    <cellStyle name="AÞ¸¶_COºI project 13 5" xfId="11107"/>
    <cellStyle name="ÄÞ¸¶_ÇÒºÎ project 13 5" xfId="11186"/>
    <cellStyle name="AÞ¸¶_COºI project 13 6" xfId="11958"/>
    <cellStyle name="ÄÞ¸¶_ÇÒºÎ project 13 6" xfId="11678"/>
    <cellStyle name="AÞ¸¶_COºI project 13 7" xfId="12448"/>
    <cellStyle name="ÄÞ¸¶_ÇÒºÎ project 13 7" xfId="10115"/>
    <cellStyle name="AÞ¸¶_COºI project 13 8" xfId="12842"/>
    <cellStyle name="ÄÞ¸¶_ÇÒºÎ project 13 8" xfId="12012"/>
    <cellStyle name="AÞ¸¶_COºI project 13 9" xfId="13187"/>
    <cellStyle name="ÄÞ¸¶_ÇÒºÎ project 13 9" xfId="12497"/>
    <cellStyle name="AÞ¸¶_COºI project 14" xfId="3950"/>
    <cellStyle name="ÄÞ¸¶_ÇÒºÎ project 14" xfId="3951"/>
    <cellStyle name="AÞ¸¶_COºI project 14 10" xfId="13643"/>
    <cellStyle name="ÄÞ¸¶_ÇÒºÎ project 14 10" xfId="7339"/>
    <cellStyle name="AÞ¸¶_COºI project 14 2" xfId="7972"/>
    <cellStyle name="ÄÞ¸¶_ÇÒºÎ project 14 2" xfId="7977"/>
    <cellStyle name="AÞ¸¶_COºI project 14 3" xfId="10725"/>
    <cellStyle name="ÄÞ¸¶_ÇÒºÎ project 14 3" xfId="10730"/>
    <cellStyle name="AÞ¸¶_COºI project 14 4" xfId="11082"/>
    <cellStyle name="ÄÞ¸¶_ÇÒºÎ project 14 4" xfId="10992"/>
    <cellStyle name="AÞ¸¶_COºI project 14 5" xfId="11975"/>
    <cellStyle name="ÄÞ¸¶_ÇÒºÎ project 14 5" xfId="11857"/>
    <cellStyle name="AÞ¸¶_COºI project 14 6" xfId="12463"/>
    <cellStyle name="ÄÞ¸¶_ÇÒºÎ project 14 6" xfId="12355"/>
    <cellStyle name="AÞ¸¶_COºI project 14 7" xfId="12855"/>
    <cellStyle name="ÄÞ¸¶_ÇÒºÎ project 14 7" xfId="12756"/>
    <cellStyle name="AÞ¸¶_COºI project 14 8" xfId="13199"/>
    <cellStyle name="ÄÞ¸¶_ÇÒºÎ project 14 8" xfId="13114"/>
    <cellStyle name="AÞ¸¶_COºI project 14 9" xfId="13482"/>
    <cellStyle name="ÄÞ¸¶_ÇÒºÎ project 14 9" xfId="13412"/>
    <cellStyle name="AÞ¸¶_COºI project 15" xfId="6446"/>
    <cellStyle name="ÄÞ¸¶_ÇÒºÎ project 15" xfId="7188"/>
    <cellStyle name="AÞ¸¶_COºI project 16" xfId="8034"/>
    <cellStyle name="ÄÞ¸¶_ÇÒºÎ project 16" xfId="8035"/>
    <cellStyle name="AÞ¸¶_COºI project 17" xfId="2617"/>
    <cellStyle name="ÄÞ¸¶_ÇÒºÎ project 17" xfId="5920"/>
    <cellStyle name="AÞ¸¶_COºI project 18" xfId="8096"/>
    <cellStyle name="ÄÞ¸¶_ÇÒºÎ project 18" xfId="8097"/>
    <cellStyle name="AÞ¸¶_COºI project 19" xfId="3074"/>
    <cellStyle name="ÄÞ¸¶_ÇÒºÎ project 19" xfId="6925"/>
    <cellStyle name="AÞ¸¶_COºI project 2" xfId="3326"/>
    <cellStyle name="ÄÞ¸¶_ÇÒºÎ project 2" xfId="3952"/>
    <cellStyle name="AÞ¸¶_COºI project 2 10" xfId="12369"/>
    <cellStyle name="ÄÞ¸¶_ÇÒºÎ project 2 10" xfId="10144"/>
    <cellStyle name="AÞ¸¶_COºI project 2 11" xfId="12390"/>
    <cellStyle name="ÄÞ¸¶_ÇÒºÎ project 2 2" xfId="6109"/>
    <cellStyle name="AÞ¸¶_COºI project 2 3" xfId="2781"/>
    <cellStyle name="ÄÞ¸¶_ÇÒºÎ project 2 3" xfId="9919"/>
    <cellStyle name="AÞ¸¶_COºI project 2 4" xfId="9918"/>
    <cellStyle name="ÄÞ¸¶_ÇÒºÎ project 2 4" xfId="11498"/>
    <cellStyle name="AÞ¸¶_COºI project 2 5" xfId="11501"/>
    <cellStyle name="ÄÞ¸¶_ÇÒºÎ project 2 5" xfId="11375"/>
    <cellStyle name="AÞ¸¶_COºI project 2 6" xfId="11374"/>
    <cellStyle name="ÄÞ¸¶_ÇÒºÎ project 2 6" xfId="11437"/>
    <cellStyle name="AÞ¸¶_COºI project 2 7" xfId="10602"/>
    <cellStyle name="ÄÞ¸¶_ÇÒºÎ project 2 7" xfId="12160"/>
    <cellStyle name="AÞ¸¶_COºI project 2 8" xfId="12110"/>
    <cellStyle name="ÄÞ¸¶_ÇÒºÎ project 2 8" xfId="12586"/>
    <cellStyle name="AÞ¸¶_COºI project 2 9" xfId="11870"/>
    <cellStyle name="ÄÞ¸¶_ÇÒºÎ project 2 9" xfId="12959"/>
    <cellStyle name="AÞ¸¶_COºI project 20" xfId="8159"/>
    <cellStyle name="ÄÞ¸¶_ÇÒºÎ project 20" xfId="8160"/>
    <cellStyle name="AÞ¸¶_COºI project 21" xfId="7602"/>
    <cellStyle name="ÄÞ¸¶_ÇÒºÎ project 21" xfId="2893"/>
    <cellStyle name="AÞ¸¶_COºI project 22" xfId="8223"/>
    <cellStyle name="ÄÞ¸¶_ÇÒºÎ project 22" xfId="8224"/>
    <cellStyle name="AÞ¸¶_COºI project 23" xfId="8275"/>
    <cellStyle name="ÄÞ¸¶_ÇÒºÎ project 23" xfId="8276"/>
    <cellStyle name="AÞ¸¶_COºI project 24" xfId="8355"/>
    <cellStyle name="ÄÞ¸¶_ÇÒºÎ project 24" xfId="8356"/>
    <cellStyle name="AÞ¸¶_COºI project 25" xfId="8419"/>
    <cellStyle name="ÄÞ¸¶_ÇÒºÎ project 25" xfId="8420"/>
    <cellStyle name="AÞ¸¶_COºI project 26" xfId="8481"/>
    <cellStyle name="ÄÞ¸¶_ÇÒºÎ project 26" xfId="8482"/>
    <cellStyle name="AÞ¸¶_COºI project 27" xfId="8545"/>
    <cellStyle name="ÄÞ¸¶_ÇÒºÎ project 27" xfId="8546"/>
    <cellStyle name="AÞ¸¶_COºI project 28" xfId="8607"/>
    <cellStyle name="ÄÞ¸¶_ÇÒºÎ project 28" xfId="8608"/>
    <cellStyle name="AÞ¸¶_COºI project 29" xfId="8671"/>
    <cellStyle name="ÄÞ¸¶_ÇÒºÎ project 29" xfId="8672"/>
    <cellStyle name="AÞ¸¶_COºI project 3" xfId="7014"/>
    <cellStyle name="ÄÞ¸¶_ÇÒºÎ project 3" xfId="3953"/>
    <cellStyle name="AÞ¸¶_COºI project 3 2" xfId="3954"/>
    <cellStyle name="ÄÞ¸¶_ÇÒºÎ project 3 2" xfId="6050"/>
    <cellStyle name="AÞ¸¶_COºI project 30" xfId="8733"/>
    <cellStyle name="ÄÞ¸¶_ÇÒºÎ project 30" xfId="8734"/>
    <cellStyle name="AÞ¸¶_COºI project 31" xfId="8795"/>
    <cellStyle name="ÄÞ¸¶_ÇÒºÎ project 31" xfId="8796"/>
    <cellStyle name="AÞ¸¶_COºI project 32" xfId="8857"/>
    <cellStyle name="ÄÞ¸¶_ÇÒºÎ project 32" xfId="8858"/>
    <cellStyle name="AÞ¸¶_COºI project 33" xfId="8918"/>
    <cellStyle name="ÄÞ¸¶_ÇÒºÎ project 33" xfId="8919"/>
    <cellStyle name="AÞ¸¶_COºI project 34" xfId="8979"/>
    <cellStyle name="ÄÞ¸¶_ÇÒºÎ project 34" xfId="8980"/>
    <cellStyle name="AÞ¸¶_COºI project 35" xfId="9039"/>
    <cellStyle name="ÄÞ¸¶_ÇÒºÎ project 35" xfId="9040"/>
    <cellStyle name="AÞ¸¶_COºI project 36" xfId="9098"/>
    <cellStyle name="ÄÞ¸¶_ÇÒºÎ project 36" xfId="9099"/>
    <cellStyle name="AÞ¸¶_COºI project 37" xfId="9155"/>
    <cellStyle name="ÄÞ¸¶_ÇÒºÎ project 37" xfId="9156"/>
    <cellStyle name="AÞ¸¶_COºI project 38" xfId="9210"/>
    <cellStyle name="ÄÞ¸¶_ÇÒºÎ project 38" xfId="9211"/>
    <cellStyle name="AÞ¸¶_COºI project 39" xfId="9262"/>
    <cellStyle name="ÄÞ¸¶_ÇÒºÎ project 39" xfId="9263"/>
    <cellStyle name="AÞ¸¶_COºI project 4" xfId="7729"/>
    <cellStyle name="ÄÞ¸¶_ÇÒºÎ project 4" xfId="3955"/>
    <cellStyle name="AÞ¸¶_COºI project 4 2" xfId="3956"/>
    <cellStyle name="ÄÞ¸¶_ÇÒºÎ project 4 2" xfId="7730"/>
    <cellStyle name="AÞ¸¶_COºI project 40" xfId="9310"/>
    <cellStyle name="ÄÞ¸¶_ÇÒºÎ project 40" xfId="9311"/>
    <cellStyle name="AÞ¸¶_COºI project 41" xfId="9358"/>
    <cellStyle name="ÄÞ¸¶_ÇÒºÎ project 41" xfId="9359"/>
    <cellStyle name="AÞ¸¶_COºI project 42" xfId="9400"/>
    <cellStyle name="ÄÞ¸¶_ÇÒºÎ project 42" xfId="9401"/>
    <cellStyle name="AÞ¸¶_COºI project 5" xfId="6845"/>
    <cellStyle name="ÄÞ¸¶_ÇÒºÎ project 5" xfId="3957"/>
    <cellStyle name="AÞ¸¶_COºI project 5 2" xfId="3958"/>
    <cellStyle name="ÄÞ¸¶_ÇÒºÎ project 5 2" xfId="2165"/>
    <cellStyle name="AÞ¸¶_COºI project 6" xfId="7774"/>
    <cellStyle name="ÄÞ¸¶_ÇÒºÎ project 6" xfId="3959"/>
    <cellStyle name="AÞ¸¶_COºI project 7" xfId="3960"/>
    <cellStyle name="ÄÞ¸¶_ÇÒºÎ project 7" xfId="3961"/>
    <cellStyle name="AÞ¸¶_COºI project 7 10" xfId="13750"/>
    <cellStyle name="ÄÞ¸¶_ÇÒºÎ project 7 10" xfId="13751"/>
    <cellStyle name="AÞ¸¶_COºI project 7 2" xfId="2230"/>
    <cellStyle name="ÄÞ¸¶_ÇÒºÎ project 7 2" xfId="6016"/>
    <cellStyle name="AÞ¸¶_COºI project 7 3" xfId="10409"/>
    <cellStyle name="ÄÞ¸¶_ÇÒºÎ project 7 3" xfId="10408"/>
    <cellStyle name="AÞ¸¶_COºI project 7 4" xfId="11336"/>
    <cellStyle name="ÄÞ¸¶_ÇÒºÎ project 7 4" xfId="11369"/>
    <cellStyle name="AÞ¸¶_COºI project 7 5" xfId="11303"/>
    <cellStyle name="ÄÞ¸¶_ÇÒºÎ project 7 5" xfId="11298"/>
    <cellStyle name="AÞ¸¶_COºI project 7 6" xfId="10990"/>
    <cellStyle name="ÄÞ¸¶_ÇÒºÎ project 7 6" xfId="9882"/>
    <cellStyle name="AÞ¸¶_COºI project 7 7" xfId="11822"/>
    <cellStyle name="ÄÞ¸¶_ÇÒºÎ project 7 7" xfId="2456"/>
    <cellStyle name="AÞ¸¶_COºI project 7 8" xfId="12283"/>
    <cellStyle name="ÄÞ¸¶_ÇÒºÎ project 7 8" xfId="10476"/>
    <cellStyle name="AÞ¸¶_COºI project 7 9" xfId="12688"/>
    <cellStyle name="ÄÞ¸¶_ÇÒºÎ project 7 9" xfId="2289"/>
    <cellStyle name="AÞ¸¶_COºI project 8" xfId="3962"/>
    <cellStyle name="ÄÞ¸¶_ÇÒºÎ project 8" xfId="3963"/>
    <cellStyle name="AÞ¸¶_COºI project 8 10" xfId="13779"/>
    <cellStyle name="ÄÞ¸¶_ÇÒºÎ project 8 10" xfId="13780"/>
    <cellStyle name="AÞ¸¶_COºI project 8 2" xfId="7807"/>
    <cellStyle name="ÄÞ¸¶_ÇÒºÎ project 8 2" xfId="7808"/>
    <cellStyle name="AÞ¸¶_COºI project 8 3" xfId="10578"/>
    <cellStyle name="ÄÞ¸¶_ÇÒºÎ project 8 3" xfId="10579"/>
    <cellStyle name="AÞ¸¶_COºI project 8 4" xfId="11494"/>
    <cellStyle name="ÄÞ¸¶_ÇÒºÎ project 8 4" xfId="11453"/>
    <cellStyle name="AÞ¸¶_COºI project 8 5" xfId="9651"/>
    <cellStyle name="ÄÞ¸¶_ÇÒºÎ project 8 5" xfId="10781"/>
    <cellStyle name="AÞ¸¶_COºI project 8 6" xfId="10069"/>
    <cellStyle name="ÄÞ¸¶_ÇÒºÎ project 8 6" xfId="9762"/>
    <cellStyle name="AÞ¸¶_COºI project 8 7" xfId="9708"/>
    <cellStyle name="ÄÞ¸¶_ÇÒºÎ project 8 7" xfId="11053"/>
    <cellStyle name="AÞ¸¶_COºI project 8 8" xfId="10399"/>
    <cellStyle name="ÄÞ¸¶_ÇÒºÎ project 8 8" xfId="11953"/>
    <cellStyle name="AÞ¸¶_COºI project 8 9" xfId="10043"/>
    <cellStyle name="ÄÞ¸¶_ÇÒºÎ project 8 9" xfId="10163"/>
    <cellStyle name="AÞ¸¶_COºI project 9" xfId="3964"/>
    <cellStyle name="ÄÞ¸¶_ÇÒºÎ project 9" xfId="3965"/>
    <cellStyle name="AÞ¸¶_COºI project 9 10" xfId="13236"/>
    <cellStyle name="ÄÞ¸¶_ÇÒºÎ project 9 10" xfId="13613"/>
    <cellStyle name="AÞ¸¶_COºI project 9 2" xfId="2288"/>
    <cellStyle name="ÄÞ¸¶_ÇÒºÎ project 9 2" xfId="5977"/>
    <cellStyle name="AÞ¸¶_COºI project 9 3" xfId="10364"/>
    <cellStyle name="ÄÞ¸¶_ÇÒºÎ project 9 3" xfId="10361"/>
    <cellStyle name="AÞ¸¶_COºI project 9 4" xfId="10914"/>
    <cellStyle name="ÄÞ¸¶_ÇÒºÎ project 9 4" xfId="10947"/>
    <cellStyle name="AÞ¸¶_COºI project 9 5" xfId="11833"/>
    <cellStyle name="ÄÞ¸¶_ÇÒºÎ project 9 5" xfId="11910"/>
    <cellStyle name="AÞ¸¶_COºI project 9 6" xfId="12333"/>
    <cellStyle name="ÄÞ¸¶_ÇÒºÎ project 9 6" xfId="12403"/>
    <cellStyle name="AÞ¸¶_COºI project 9 7" xfId="12732"/>
    <cellStyle name="ÄÞ¸¶_ÇÒºÎ project 9 7" xfId="12797"/>
    <cellStyle name="AÞ¸¶_COºI project 9 8" xfId="13091"/>
    <cellStyle name="ÄÞ¸¶_ÇÒºÎ project 9 8" xfId="13146"/>
    <cellStyle name="AÞ¸¶_COºI project 9 9" xfId="13399"/>
    <cellStyle name="ÄÞ¸¶_ÇÒºÎ project 9 9" xfId="13435"/>
    <cellStyle name="AÞ¸¶_gname (2)gna" xfId="5240"/>
    <cellStyle name="ÄÞ¸¶_INQUIRY ¿µ¾÷ÃßÁø " xfId="5241"/>
    <cellStyle name="AÞ¸¶_INQUIRY ¿μ¾÷AßAø " xfId="5242"/>
    <cellStyle name="ÄÞ¸¶_IRS-KRW" xfId="5243"/>
    <cellStyle name="AÞ¸¶_laroux" xfId="3966"/>
    <cellStyle name="ÄÞ¸¶_laroux" xfId="766"/>
    <cellStyle name="AÞ¸¶_laroux 10" xfId="3967"/>
    <cellStyle name="ÄÞ¸¶_laroux 10" xfId="3968"/>
    <cellStyle name="AÞ¸¶_laroux 10 10" xfId="10621"/>
    <cellStyle name="ÄÞ¸¶_laroux 10 10" xfId="13185"/>
    <cellStyle name="AÞ¸¶_laroux 10 2" xfId="7865"/>
    <cellStyle name="ÄÞ¸¶_laroux 10 2" xfId="7866"/>
    <cellStyle name="AÞ¸¶_laroux 10 3" xfId="10630"/>
    <cellStyle name="ÄÞ¸¶_laroux 10 3" xfId="10631"/>
    <cellStyle name="AÞ¸¶_laroux 10 4" xfId="11636"/>
    <cellStyle name="ÄÞ¸¶_laroux 10 4" xfId="11637"/>
    <cellStyle name="AÞ¸¶_laroux 10 5" xfId="10706"/>
    <cellStyle name="ÄÞ¸¶_laroux 10 5" xfId="10281"/>
    <cellStyle name="AÞ¸¶_laroux 10 6" xfId="11729"/>
    <cellStyle name="ÄÞ¸¶_laroux 10 6" xfId="10830"/>
    <cellStyle name="AÞ¸¶_laroux 10 7" xfId="11255"/>
    <cellStyle name="ÄÞ¸¶_laroux 10 7" xfId="9654"/>
    <cellStyle name="AÞ¸¶_laroux 10 8" xfId="6033"/>
    <cellStyle name="ÄÞ¸¶_laroux 10 8" xfId="10921"/>
    <cellStyle name="AÞ¸¶_laroux 10 9" xfId="11506"/>
    <cellStyle name="ÄÞ¸¶_laroux 10 9" xfId="11803"/>
    <cellStyle name="AÞ¸¶_laroux 11" xfId="3969"/>
    <cellStyle name="ÄÞ¸¶_laroux 11" xfId="3970"/>
    <cellStyle name="AÞ¸¶_laroux 11 10" xfId="10033"/>
    <cellStyle name="ÄÞ¸¶_laroux 11 10" xfId="10952"/>
    <cellStyle name="AÞ¸¶_laroux 11 2" xfId="6612"/>
    <cellStyle name="ÄÞ¸¶_laroux 11 2" xfId="6543"/>
    <cellStyle name="AÞ¸¶_laroux 11 3" xfId="10302"/>
    <cellStyle name="ÄÞ¸¶_laroux 11 3" xfId="10301"/>
    <cellStyle name="AÞ¸¶_laroux 11 4" xfId="9993"/>
    <cellStyle name="ÄÞ¸¶_laroux 11 4" xfId="10844"/>
    <cellStyle name="AÞ¸¶_laroux 11 5" xfId="2564"/>
    <cellStyle name="ÄÞ¸¶_laroux 11 5" xfId="7012"/>
    <cellStyle name="AÞ¸¶_laroux 11 6" xfId="3076"/>
    <cellStyle name="ÄÞ¸¶_laroux 11 6" xfId="10242"/>
    <cellStyle name="AÞ¸¶_laroux 11 7" xfId="10319"/>
    <cellStyle name="ÄÞ¸¶_laroux 11 7" xfId="10051"/>
    <cellStyle name="AÞ¸¶_laroux 11 8" xfId="2537"/>
    <cellStyle name="ÄÞ¸¶_laroux 11 8" xfId="11826"/>
    <cellStyle name="AÞ¸¶_laroux 11 9" xfId="11426"/>
    <cellStyle name="ÄÞ¸¶_laroux 11 9" xfId="12326"/>
    <cellStyle name="AÞ¸¶_laroux 12" xfId="3971"/>
    <cellStyle name="ÄÞ¸¶_laroux 12" xfId="3972"/>
    <cellStyle name="AÞ¸¶_laroux 12 10" xfId="10103"/>
    <cellStyle name="ÄÞ¸¶_laroux 12 10" xfId="13479"/>
    <cellStyle name="AÞ¸¶_laroux 12 2" xfId="7925"/>
    <cellStyle name="ÄÞ¸¶_laroux 12 2" xfId="7927"/>
    <cellStyle name="AÞ¸¶_laroux 12 3" xfId="10686"/>
    <cellStyle name="ÄÞ¸¶_laroux 12 3" xfId="10687"/>
    <cellStyle name="AÞ¸¶_laroux 12 4" xfId="9810"/>
    <cellStyle name="ÄÞ¸¶_laroux 12 4" xfId="9806"/>
    <cellStyle name="AÞ¸¶_laroux 12 5" xfId="11548"/>
    <cellStyle name="ÄÞ¸¶_laroux 12 5" xfId="11203"/>
    <cellStyle name="AÞ¸¶_laroux 12 6" xfId="12224"/>
    <cellStyle name="ÄÞ¸¶_laroux 12 6" xfId="12219"/>
    <cellStyle name="AÞ¸¶_laroux 12 7" xfId="12652"/>
    <cellStyle name="ÄÞ¸¶_laroux 12 7" xfId="12650"/>
    <cellStyle name="AÞ¸¶_laroux 12 8" xfId="13021"/>
    <cellStyle name="ÄÞ¸¶_laroux 12 8" xfId="13020"/>
    <cellStyle name="AÞ¸¶_laroux 12 9" xfId="13344"/>
    <cellStyle name="ÄÞ¸¶_laroux 12 9" xfId="13343"/>
    <cellStyle name="AÞ¸¶_laroux 13" xfId="3973"/>
    <cellStyle name="ÄÞ¸¶_laroux 13" xfId="3974"/>
    <cellStyle name="AÞ¸¶_laroux 13 10" xfId="11982"/>
    <cellStyle name="ÄÞ¸¶_laroux 13 10" xfId="12404"/>
    <cellStyle name="AÞ¸¶_laroux 13 2" xfId="6330"/>
    <cellStyle name="ÄÞ¸¶_laroux 13 2" xfId="6001"/>
    <cellStyle name="AÞ¸¶_laroux 13 3" xfId="5927"/>
    <cellStyle name="ÄÞ¸¶_laroux 13 3" xfId="7472"/>
    <cellStyle name="AÞ¸¶_laroux 13 4" xfId="6062"/>
    <cellStyle name="ÄÞ¸¶_laroux 13 4" xfId="5953"/>
    <cellStyle name="AÞ¸¶_laroux 13 5" xfId="11256"/>
    <cellStyle name="ÄÞ¸¶_laroux 13 5" xfId="10135"/>
    <cellStyle name="AÞ¸¶_laroux 13 6" xfId="11407"/>
    <cellStyle name="ÄÞ¸¶_laroux 13 6" xfId="10164"/>
    <cellStyle name="AÞ¸¶_laroux 13 7" xfId="12082"/>
    <cellStyle name="ÄÞ¸¶_laroux 13 7" xfId="12159"/>
    <cellStyle name="AÞ¸¶_laroux 13 8" xfId="12560"/>
    <cellStyle name="ÄÞ¸¶_laroux 13 8" xfId="12622"/>
    <cellStyle name="AÞ¸¶_laroux 13 9" xfId="12935"/>
    <cellStyle name="ÄÞ¸¶_laroux 13 9" xfId="12989"/>
    <cellStyle name="AÞ¸¶_laroux 14" xfId="3975"/>
    <cellStyle name="ÄÞ¸¶_laroux 14" xfId="3976"/>
    <cellStyle name="AÞ¸¶_laroux 14 10" xfId="13267"/>
    <cellStyle name="ÄÞ¸¶_laroux 14 10" xfId="13288"/>
    <cellStyle name="AÞ¸¶_laroux 14 2" xfId="7984"/>
    <cellStyle name="ÄÞ¸¶_laroux 14 2" xfId="7985"/>
    <cellStyle name="AÞ¸¶_laroux 14 3" xfId="10735"/>
    <cellStyle name="ÄÞ¸¶_laroux 14 3" xfId="10736"/>
    <cellStyle name="AÞ¸¶_laroux 14 4" xfId="10864"/>
    <cellStyle name="ÄÞ¸¶_laroux 14 4" xfId="10863"/>
    <cellStyle name="AÞ¸¶_laroux 14 5" xfId="11169"/>
    <cellStyle name="ÄÞ¸¶_laroux 14 5" xfId="6297"/>
    <cellStyle name="AÞ¸¶_laroux 14 6" xfId="12248"/>
    <cellStyle name="ÄÞ¸¶_laroux 14 6" xfId="2934"/>
    <cellStyle name="AÞ¸¶_laroux 14 7" xfId="12660"/>
    <cellStyle name="ÄÞ¸¶_laroux 14 7" xfId="10820"/>
    <cellStyle name="AÞ¸¶_laroux 14 8" xfId="13028"/>
    <cellStyle name="ÄÞ¸¶_laroux 14 8" xfId="6700"/>
    <cellStyle name="AÞ¸¶_laroux 14 9" xfId="13353"/>
    <cellStyle name="ÄÞ¸¶_laroux 14 9" xfId="6103"/>
    <cellStyle name="AÞ¸¶_laroux 15" xfId="7636"/>
    <cellStyle name="ÄÞ¸¶_laroux 15" xfId="6221"/>
    <cellStyle name="AÞ¸¶_laroux 16" xfId="8046"/>
    <cellStyle name="ÄÞ¸¶_laroux 16" xfId="8047"/>
    <cellStyle name="AÞ¸¶_laroux 17" xfId="2556"/>
    <cellStyle name="ÄÞ¸¶_laroux 17" xfId="6049"/>
    <cellStyle name="AÞ¸¶_laroux 18" xfId="8108"/>
    <cellStyle name="ÄÞ¸¶_laroux 18" xfId="8109"/>
    <cellStyle name="AÞ¸¶_laroux 19" xfId="6940"/>
    <cellStyle name="ÄÞ¸¶_laroux 19" xfId="6150"/>
    <cellStyle name="AÞ¸¶_laroux 2" xfId="767"/>
    <cellStyle name="ÄÞ¸¶_laroux 2" xfId="3977"/>
    <cellStyle name="AÞ¸¶_laroux 2 10" xfId="10812"/>
    <cellStyle name="ÄÞ¸¶_laroux 2 10" xfId="11599"/>
    <cellStyle name="AÞ¸¶_laroux 2 11" xfId="13369"/>
    <cellStyle name="ÄÞ¸¶_laroux 2 2" xfId="2426"/>
    <cellStyle name="AÞ¸¶_laroux 2 3" xfId="6770"/>
    <cellStyle name="ÄÞ¸¶_laroux 2 3" xfId="9921"/>
    <cellStyle name="AÞ¸¶_laroux 2 4" xfId="9920"/>
    <cellStyle name="ÄÞ¸¶_laroux 2 4" xfId="11421"/>
    <cellStyle name="AÞ¸¶_laroux 2 5" xfId="11457"/>
    <cellStyle name="ÄÞ¸¶_laroux 2 5" xfId="11663"/>
    <cellStyle name="AÞ¸¶_laroux 2 6" xfId="11630"/>
    <cellStyle name="ÄÞ¸¶_laroux 2 6" xfId="5947"/>
    <cellStyle name="AÞ¸¶_laroux 2 7" xfId="10151"/>
    <cellStyle name="ÄÞ¸¶_laroux 2 7" xfId="10200"/>
    <cellStyle name="AÞ¸¶_laroux 2 8" xfId="10199"/>
    <cellStyle name="ÄÞ¸¶_laroux 2 8" xfId="10483"/>
    <cellStyle name="AÞ¸¶_laroux 2 9" xfId="10452"/>
    <cellStyle name="ÄÞ¸¶_laroux 2 9" xfId="11340"/>
    <cellStyle name="AÞ¸¶_laroux 20" xfId="8171"/>
    <cellStyle name="ÄÞ¸¶_laroux 20" xfId="8172"/>
    <cellStyle name="AÞ¸¶_laroux 21" xfId="6746"/>
    <cellStyle name="ÄÞ¸¶_laroux 21" xfId="6363"/>
    <cellStyle name="AÞ¸¶_laroux 22" xfId="8235"/>
    <cellStyle name="ÄÞ¸¶_laroux 22" xfId="8236"/>
    <cellStyle name="AÞ¸¶_laroux 23" xfId="8287"/>
    <cellStyle name="ÄÞ¸¶_laroux 23" xfId="8288"/>
    <cellStyle name="AÞ¸¶_laroux 24" xfId="8367"/>
    <cellStyle name="ÄÞ¸¶_laroux 24" xfId="8368"/>
    <cellStyle name="AÞ¸¶_laroux 25" xfId="8431"/>
    <cellStyle name="ÄÞ¸¶_laroux 25" xfId="8432"/>
    <cellStyle name="AÞ¸¶_laroux 26" xfId="8493"/>
    <cellStyle name="ÄÞ¸¶_laroux 26" xfId="8494"/>
    <cellStyle name="AÞ¸¶_laroux 27" xfId="8557"/>
    <cellStyle name="ÄÞ¸¶_laroux 27" xfId="8558"/>
    <cellStyle name="AÞ¸¶_laroux 28" xfId="8619"/>
    <cellStyle name="ÄÞ¸¶_laroux 28" xfId="8620"/>
    <cellStyle name="AÞ¸¶_laroux 29" xfId="8683"/>
    <cellStyle name="ÄÞ¸¶_laroux 29" xfId="8684"/>
    <cellStyle name="AÞ¸¶_laroux 3" xfId="7531"/>
    <cellStyle name="ÄÞ¸¶_laroux 3" xfId="3978"/>
    <cellStyle name="AÞ¸¶_laroux 3 2" xfId="3979"/>
    <cellStyle name="ÄÞ¸¶_laroux 3 2" xfId="6460"/>
    <cellStyle name="AÞ¸¶_laroux 30" xfId="8745"/>
    <cellStyle name="ÄÞ¸¶_laroux 30" xfId="8746"/>
    <cellStyle name="AÞ¸¶_laroux 31" xfId="8807"/>
    <cellStyle name="ÄÞ¸¶_laroux 31" xfId="8808"/>
    <cellStyle name="AÞ¸¶_laroux 32" xfId="8869"/>
    <cellStyle name="ÄÞ¸¶_laroux 32" xfId="8870"/>
    <cellStyle name="AÞ¸¶_laroux 33" xfId="8930"/>
    <cellStyle name="ÄÞ¸¶_laroux 33" xfId="8931"/>
    <cellStyle name="AÞ¸¶_laroux 34" xfId="8991"/>
    <cellStyle name="ÄÞ¸¶_laroux 34" xfId="8992"/>
    <cellStyle name="AÞ¸¶_laroux 35" xfId="9051"/>
    <cellStyle name="ÄÞ¸¶_laroux 35" xfId="9052"/>
    <cellStyle name="AÞ¸¶_laroux 36" xfId="9110"/>
    <cellStyle name="ÄÞ¸¶_laroux 36" xfId="9111"/>
    <cellStyle name="AÞ¸¶_laroux 37" xfId="9166"/>
    <cellStyle name="ÄÞ¸¶_laroux 37" xfId="9167"/>
    <cellStyle name="AÞ¸¶_laroux 38" xfId="9220"/>
    <cellStyle name="ÄÞ¸¶_laroux 38" xfId="9221"/>
    <cellStyle name="AÞ¸¶_laroux 39" xfId="9272"/>
    <cellStyle name="ÄÞ¸¶_laroux 39" xfId="9273"/>
    <cellStyle name="AÞ¸¶_laroux 4" xfId="7733"/>
    <cellStyle name="ÄÞ¸¶_laroux 4" xfId="3980"/>
    <cellStyle name="AÞ¸¶_laroux 4 2" xfId="3981"/>
    <cellStyle name="ÄÞ¸¶_laroux 4 2" xfId="7734"/>
    <cellStyle name="AÞ¸¶_laroux 40" xfId="9320"/>
    <cellStyle name="ÄÞ¸¶_laroux 40" xfId="9321"/>
    <cellStyle name="AÞ¸¶_laroux 41" xfId="9368"/>
    <cellStyle name="ÄÞ¸¶_laroux 41" xfId="9369"/>
    <cellStyle name="AÞ¸¶_laroux 42" xfId="9410"/>
    <cellStyle name="ÄÞ¸¶_laroux 42" xfId="9411"/>
    <cellStyle name="AÞ¸¶_laroux 5" xfId="2981"/>
    <cellStyle name="ÄÞ¸¶_laroux 5" xfId="3982"/>
    <cellStyle name="AÞ¸¶_laroux 5 2" xfId="3983"/>
    <cellStyle name="ÄÞ¸¶_laroux 5 2" xfId="6553"/>
    <cellStyle name="AÞ¸¶_laroux 6" xfId="7777"/>
    <cellStyle name="ÄÞ¸¶_laroux 6" xfId="3984"/>
    <cellStyle name="AÞ¸¶_laroux 7" xfId="3985"/>
    <cellStyle name="ÄÞ¸¶_laroux 7" xfId="3986"/>
    <cellStyle name="AÞ¸¶_laroux 7 10" xfId="13055"/>
    <cellStyle name="ÄÞ¸¶_laroux 7 10" xfId="13081"/>
    <cellStyle name="AÞ¸¶_laroux 7 2" xfId="6403"/>
    <cellStyle name="ÄÞ¸¶_laroux 7 2" xfId="7447"/>
    <cellStyle name="AÞ¸¶_laroux 7 3" xfId="10404"/>
    <cellStyle name="ÄÞ¸¶_laroux 7 3" xfId="10403"/>
    <cellStyle name="AÞ¸¶_laroux 7 4" xfId="11456"/>
    <cellStyle name="ÄÞ¸¶_laroux 7 4" xfId="11495"/>
    <cellStyle name="AÞ¸¶_laroux 7 5" xfId="11077"/>
    <cellStyle name="ÄÞ¸¶_laroux 7 5" xfId="11076"/>
    <cellStyle name="AÞ¸¶_laroux 7 6" xfId="10983"/>
    <cellStyle name="ÄÞ¸¶_laroux 7 6" xfId="9994"/>
    <cellStyle name="AÞ¸¶_laroux 7 7" xfId="2871"/>
    <cellStyle name="ÄÞ¸¶_laroux 7 7" xfId="11359"/>
    <cellStyle name="AÞ¸¶_laroux 7 8" xfId="11654"/>
    <cellStyle name="ÄÞ¸¶_laroux 7 8" xfId="12314"/>
    <cellStyle name="AÞ¸¶_laroux 7 9" xfId="11734"/>
    <cellStyle name="ÄÞ¸¶_laroux 7 9" xfId="12715"/>
    <cellStyle name="AÞ¸¶_laroux 8" xfId="3987"/>
    <cellStyle name="ÄÞ¸¶_laroux 8" xfId="3988"/>
    <cellStyle name="AÞ¸¶_laroux 8 10" xfId="12967"/>
    <cellStyle name="ÄÞ¸¶_laroux 8 10" xfId="13727"/>
    <cellStyle name="AÞ¸¶_laroux 8 2" xfId="7817"/>
    <cellStyle name="ÄÞ¸¶_laroux 8 2" xfId="7818"/>
    <cellStyle name="AÞ¸¶_laroux 8 3" xfId="10587"/>
    <cellStyle name="ÄÞ¸¶_laroux 8 3" xfId="10588"/>
    <cellStyle name="AÞ¸¶_laroux 8 4" xfId="11297"/>
    <cellStyle name="ÄÞ¸¶_laroux 8 4" xfId="9821"/>
    <cellStyle name="AÞ¸¶_laroux 8 5" xfId="12155"/>
    <cellStyle name="ÄÞ¸¶_laroux 8 5" xfId="12156"/>
    <cellStyle name="AÞ¸¶_laroux 8 6" xfId="12619"/>
    <cellStyle name="ÄÞ¸¶_laroux 8 6" xfId="12620"/>
    <cellStyle name="AÞ¸¶_laroux 8 7" xfId="12986"/>
    <cellStyle name="ÄÞ¸¶_laroux 8 7" xfId="12987"/>
    <cellStyle name="AÞ¸¶_laroux 8 8" xfId="13317"/>
    <cellStyle name="ÄÞ¸¶_laroux 8 8" xfId="13318"/>
    <cellStyle name="AÞ¸¶_laroux 8 9" xfId="13576"/>
    <cellStyle name="ÄÞ¸¶_laroux 8 9" xfId="13577"/>
    <cellStyle name="AÞ¸¶_laroux 9" xfId="3989"/>
    <cellStyle name="ÄÞ¸¶_laroux 9" xfId="3990"/>
    <cellStyle name="AÞ¸¶_laroux 9 10" xfId="13660"/>
    <cellStyle name="ÄÞ¸¶_laroux 9 10" xfId="13673"/>
    <cellStyle name="AÞ¸¶_laroux 9 2" xfId="7446"/>
    <cellStyle name="ÄÞ¸¶_laroux 9 2" xfId="2708"/>
    <cellStyle name="AÞ¸¶_laroux 9 3" xfId="10354"/>
    <cellStyle name="ÄÞ¸¶_laroux 9 3" xfId="10353"/>
    <cellStyle name="AÞ¸¶_laroux 9 4" xfId="11133"/>
    <cellStyle name="ÄÞ¸¶_laroux 9 4" xfId="11132"/>
    <cellStyle name="AÞ¸¶_laroux 9 5" xfId="12021"/>
    <cellStyle name="ÄÞ¸¶_laroux 9 5" xfId="10896"/>
    <cellStyle name="AÞ¸¶_laroux 9 6" xfId="12508"/>
    <cellStyle name="ÄÞ¸¶_laroux 9 6" xfId="12507"/>
    <cellStyle name="AÞ¸¶_laroux 9 7" xfId="12888"/>
    <cellStyle name="ÄÞ¸¶_laroux 9 7" xfId="12887"/>
    <cellStyle name="AÞ¸¶_laroux 9 8" xfId="13232"/>
    <cellStyle name="ÄÞ¸¶_laroux 9 8" xfId="13231"/>
    <cellStyle name="AÞ¸¶_laroux 9 9" xfId="13506"/>
    <cellStyle name="ÄÞ¸¶_laroux 9 9" xfId="13505"/>
    <cellStyle name="AÞ¸¶_laroux_1" xfId="3991"/>
    <cellStyle name="ÄÞ¸¶_laroux_1" xfId="768"/>
    <cellStyle name="AÞ¸¶_laroux_1 10" xfId="5575"/>
    <cellStyle name="ÄÞ¸¶_laroux_2" xfId="769"/>
    <cellStyle name="AÞ¸¶_laroux_2 10" xfId="770"/>
    <cellStyle name="ÄÞ¸¶_laroux_2 10" xfId="3992"/>
    <cellStyle name="AÞ¸¶_laroux_2 10 10" xfId="12669"/>
    <cellStyle name="ÄÞ¸¶_laroux_2 10 10" xfId="13678"/>
    <cellStyle name="AÞ¸¶_laroux_2 10 2" xfId="6381"/>
    <cellStyle name="ÄÞ¸¶_laroux_2 10 2" xfId="7825"/>
    <cellStyle name="AÞ¸¶_laroux_2 10 3" xfId="9924"/>
    <cellStyle name="ÄÞ¸¶_laroux_2 10 3" xfId="10595"/>
    <cellStyle name="AÞ¸¶_laroux_2 10 4" xfId="11338"/>
    <cellStyle name="ÄÞ¸¶_laroux_2 10 4" xfId="11153"/>
    <cellStyle name="AÞ¸¶_laroux_2 10 5" xfId="10162"/>
    <cellStyle name="ÄÞ¸¶_laroux_2 10 5" xfId="12072"/>
    <cellStyle name="AÞ¸¶_laroux_2 10 6" xfId="11074"/>
    <cellStyle name="ÄÞ¸¶_laroux_2 10 6" xfId="9687"/>
    <cellStyle name="AÞ¸¶_laroux_2 10 7" xfId="12118"/>
    <cellStyle name="ÄÞ¸¶_laroux_2 10 7" xfId="10908"/>
    <cellStyle name="AÞ¸¶_laroux_2 10 8" xfId="12590"/>
    <cellStyle name="ÄÞ¸¶_laroux_2 10 8" xfId="12128"/>
    <cellStyle name="AÞ¸¶_laroux_2 10 9" xfId="12962"/>
    <cellStyle name="ÄÞ¸¶_laroux_2 10 9" xfId="12596"/>
    <cellStyle name="AÞ¸¶_laroux_2 11" xfId="3993"/>
    <cellStyle name="ÄÞ¸¶_laroux_2 11" xfId="3994"/>
    <cellStyle name="AÞ¸¶_laroux_2 11 10" xfId="13721"/>
    <cellStyle name="ÄÞ¸¶_laroux_2 11 10" xfId="13731"/>
    <cellStyle name="AÞ¸¶_laroux_2 11 2" xfId="7020"/>
    <cellStyle name="ÄÞ¸¶_laroux_2 11 2" xfId="2737"/>
    <cellStyle name="AÞ¸¶_laroux_2 11 3" xfId="10346"/>
    <cellStyle name="ÄÞ¸¶_laroux_2 11 3" xfId="10343"/>
    <cellStyle name="AÞ¸¶_laroux_2 11 4" xfId="11246"/>
    <cellStyle name="ÄÞ¸¶_laroux_2 11 4" xfId="11320"/>
    <cellStyle name="AÞ¸¶_laroux_2 11 5" xfId="12148"/>
    <cellStyle name="ÄÞ¸¶_laroux_2 11 5" xfId="12165"/>
    <cellStyle name="AÞ¸¶_laroux_2 11 6" xfId="11927"/>
    <cellStyle name="ÄÞ¸¶_laroux_2 11 6" xfId="7270"/>
    <cellStyle name="AÞ¸¶_laroux_2 11 7" xfId="12421"/>
    <cellStyle name="ÄÞ¸¶_laroux_2 11 7" xfId="12286"/>
    <cellStyle name="AÞ¸¶_laroux_2 11 8" xfId="12815"/>
    <cellStyle name="ÄÞ¸¶_laroux_2 11 8" xfId="12691"/>
    <cellStyle name="AÞ¸¶_laroux_2 11 9" xfId="13162"/>
    <cellStyle name="ÄÞ¸¶_laroux_2 11 9" xfId="13054"/>
    <cellStyle name="AÞ¸¶_laroux_2 12" xfId="3995"/>
    <cellStyle name="ÄÞ¸¶_laroux_2 12" xfId="3996"/>
    <cellStyle name="AÞ¸¶_laroux_2 12 10" xfId="9795"/>
    <cellStyle name="ÄÞ¸¶_laroux_2 12 10" xfId="13778"/>
    <cellStyle name="AÞ¸¶_laroux_2 12 2" xfId="7872"/>
    <cellStyle name="ÄÞ¸¶_laroux_2 12 2" xfId="7875"/>
    <cellStyle name="AÞ¸¶_laroux_2 12 3" xfId="10637"/>
    <cellStyle name="ÄÞ¸¶_laroux_2 12 3" xfId="10640"/>
    <cellStyle name="AÞ¸¶_laroux_2 12 4" xfId="11529"/>
    <cellStyle name="ÄÞ¸¶_laroux_2 12 4" xfId="11452"/>
    <cellStyle name="AÞ¸¶_laroux_2 12 5" xfId="9794"/>
    <cellStyle name="ÄÞ¸¶_laroux_2 12 5" xfId="9661"/>
    <cellStyle name="AÞ¸¶_laroux_2 12 6" xfId="11806"/>
    <cellStyle name="ÄÞ¸¶_laroux_2 12 6" xfId="10290"/>
    <cellStyle name="AÞ¸¶_laroux_2 12 7" xfId="12270"/>
    <cellStyle name="ÄÞ¸¶_laroux_2 12 7" xfId="11099"/>
    <cellStyle name="AÞ¸¶_laroux_2 12 8" xfId="12677"/>
    <cellStyle name="ÄÞ¸¶_laroux_2 12 8" xfId="11157"/>
    <cellStyle name="AÞ¸¶_laroux_2 12 9" xfId="13039"/>
    <cellStyle name="ÄÞ¸¶_laroux_2 12 9" xfId="10089"/>
    <cellStyle name="AÞ¸¶_laroux_2 13" xfId="3997"/>
    <cellStyle name="ÄÞ¸¶_laroux_2 13" xfId="3998"/>
    <cellStyle name="AÞ¸¶_laroux_2 13 10" xfId="13001"/>
    <cellStyle name="ÄÞ¸¶_laroux_2 13 10" xfId="11399"/>
    <cellStyle name="AÞ¸¶_laroux_2 13 2" xfId="6401"/>
    <cellStyle name="ÄÞ¸¶_laroux_2 13 2" xfId="7493"/>
    <cellStyle name="AÞ¸¶_laroux_2 13 3" xfId="10299"/>
    <cellStyle name="ÄÞ¸¶_laroux_2 13 3" xfId="10294"/>
    <cellStyle name="AÞ¸¶_laroux_2 13 4" xfId="10886"/>
    <cellStyle name="ÄÞ¸¶_laroux_2 13 4" xfId="10960"/>
    <cellStyle name="AÞ¸¶_laroux_2 13 5" xfId="5954"/>
    <cellStyle name="ÄÞ¸¶_laroux_2 13 5" xfId="11879"/>
    <cellStyle name="AÞ¸¶_laroux_2 13 6" xfId="12275"/>
    <cellStyle name="ÄÞ¸¶_laroux_2 13 6" xfId="12376"/>
    <cellStyle name="AÞ¸¶_laroux_2 13 7" xfId="12682"/>
    <cellStyle name="ÄÞ¸¶_laroux_2 13 7" xfId="12773"/>
    <cellStyle name="AÞ¸¶_laroux_2 13 8" xfId="13045"/>
    <cellStyle name="ÄÞ¸¶_laroux_2 13 8" xfId="13127"/>
    <cellStyle name="AÞ¸¶_laroux_2 13 9" xfId="13368"/>
    <cellStyle name="ÄÞ¸¶_laroux_2 13 9" xfId="13419"/>
    <cellStyle name="AÞ¸¶_laroux_2 14" xfId="3999"/>
    <cellStyle name="ÄÞ¸¶_laroux_2 14" xfId="4000"/>
    <cellStyle name="AÞ¸¶_laroux_2 14 10" xfId="13385"/>
    <cellStyle name="ÄÞ¸¶_laroux_2 14 10" xfId="12214"/>
    <cellStyle name="AÞ¸¶_laroux_2 14 2" xfId="7931"/>
    <cellStyle name="ÄÞ¸¶_laroux_2 14 2" xfId="7932"/>
    <cellStyle name="AÞ¸¶_laroux_2 14 3" xfId="10691"/>
    <cellStyle name="ÄÞ¸¶_laroux_2 14 3" xfId="10692"/>
    <cellStyle name="AÞ¸¶_laroux_2 14 4" xfId="11753"/>
    <cellStyle name="ÄÞ¸¶_laroux_2 14 4" xfId="11733"/>
    <cellStyle name="AÞ¸¶_laroux_2 14 5" xfId="11073"/>
    <cellStyle name="ÄÞ¸¶_laroux_2 14 5" xfId="9623"/>
    <cellStyle name="AÞ¸¶_laroux_2 14 6" xfId="12117"/>
    <cellStyle name="ÄÞ¸¶_laroux_2 14 6" xfId="10903"/>
    <cellStyle name="AÞ¸¶_laroux_2 14 7" xfId="12589"/>
    <cellStyle name="ÄÞ¸¶_laroux_2 14 7" xfId="11839"/>
    <cellStyle name="AÞ¸¶_laroux_2 14 8" xfId="12961"/>
    <cellStyle name="ÄÞ¸¶_laroux_2 14 8" xfId="10156"/>
    <cellStyle name="AÞ¸¶_laroux_2 14 9" xfId="13294"/>
    <cellStyle name="ÄÞ¸¶_laroux_2 14 9" xfId="2593"/>
    <cellStyle name="AÞ¸¶_laroux_2 15" xfId="2470"/>
    <cellStyle name="ÄÞ¸¶_laroux_2 15" xfId="6104"/>
    <cellStyle name="AÞ¸¶_laroux_2 16" xfId="7989"/>
    <cellStyle name="ÄÞ¸¶_laroux_2 16" xfId="7990"/>
    <cellStyle name="AÞ¸¶_laroux_2 17" xfId="2970"/>
    <cellStyle name="ÄÞ¸¶_laroux_2 17" xfId="7300"/>
    <cellStyle name="AÞ¸¶_laroux_2 18" xfId="8051"/>
    <cellStyle name="ÄÞ¸¶_laroux_2 18" xfId="8052"/>
    <cellStyle name="AÞ¸¶_laroux_2 19" xfId="7038"/>
    <cellStyle name="ÄÞ¸¶_laroux_2 19" xfId="6908"/>
    <cellStyle name="AÞ¸¶_laroux_2 2" xfId="4001"/>
    <cellStyle name="ÄÞ¸¶_laroux_2 2" xfId="4002"/>
    <cellStyle name="AÞ¸¶_laroux_2 2 10" xfId="11897"/>
    <cellStyle name="ÄÞ¸¶_laroux_2 2 10" xfId="12381"/>
    <cellStyle name="AÞ¸¶_laroux_2 2 11" xfId="11989"/>
    <cellStyle name="ÄÞ¸¶_laroux_2 2 2" xfId="7113"/>
    <cellStyle name="AÞ¸¶_laroux_2 2 3" xfId="7513"/>
    <cellStyle name="ÄÞ¸¶_laroux_2 2 3" xfId="9925"/>
    <cellStyle name="AÞ¸¶_laroux_2 2 4" xfId="9923"/>
    <cellStyle name="ÄÞ¸¶_laroux_2 2 4" xfId="11305"/>
    <cellStyle name="AÞ¸¶_laroux_2 2 5" xfId="11372"/>
    <cellStyle name="ÄÞ¸¶_laroux_2 2 5" xfId="10160"/>
    <cellStyle name="AÞ¸¶_laroux_2 2 6" xfId="10109"/>
    <cellStyle name="ÄÞ¸¶_laroux_2 2 6" xfId="7626"/>
    <cellStyle name="AÞ¸¶_laroux_2 2 7" xfId="2219"/>
    <cellStyle name="ÄÞ¸¶_laroux_2 2 7" xfId="11248"/>
    <cellStyle name="AÞ¸¶_laroux_2 2 8" xfId="10038"/>
    <cellStyle name="ÄÞ¸¶_laroux_2 2 8" xfId="10669"/>
    <cellStyle name="AÞ¸¶_laroux_2 2 9" xfId="11988"/>
    <cellStyle name="ÄÞ¸¶_laroux_2 2 9" xfId="10931"/>
    <cellStyle name="AÞ¸¶_laroux_2 20" xfId="8113"/>
    <cellStyle name="ÄÞ¸¶_laroux_2 20" xfId="8114"/>
    <cellStyle name="AÞ¸¶_laroux_2 21" xfId="2710"/>
    <cellStyle name="ÄÞ¸¶_laroux_2 21" xfId="6231"/>
    <cellStyle name="AÞ¸¶_laroux_2 22" xfId="8176"/>
    <cellStyle name="ÄÞ¸¶_laroux_2 22" xfId="8177"/>
    <cellStyle name="AÞ¸¶_laroux_2 23" xfId="6936"/>
    <cellStyle name="ÄÞ¸¶_laroux_2 23" xfId="2835"/>
    <cellStyle name="AÞ¸¶_laroux_2 24" xfId="8240"/>
    <cellStyle name="ÄÞ¸¶_laroux_2 24" xfId="8241"/>
    <cellStyle name="AÞ¸¶_laroux_2 25" xfId="8292"/>
    <cellStyle name="ÄÞ¸¶_laroux_2 25" xfId="8293"/>
    <cellStyle name="AÞ¸¶_laroux_2 26" xfId="8372"/>
    <cellStyle name="ÄÞ¸¶_laroux_2 26" xfId="8373"/>
    <cellStyle name="AÞ¸¶_laroux_2 27" xfId="8436"/>
    <cellStyle name="ÄÞ¸¶_laroux_2 27" xfId="8437"/>
    <cellStyle name="AÞ¸¶_laroux_2 28" xfId="8498"/>
    <cellStyle name="ÄÞ¸¶_laroux_2 28" xfId="8499"/>
    <cellStyle name="AÞ¸¶_laroux_2 29" xfId="8562"/>
    <cellStyle name="ÄÞ¸¶_laroux_2 29" xfId="8563"/>
    <cellStyle name="AÞ¸¶_laroux_2 3" xfId="7070"/>
    <cellStyle name="ÄÞ¸¶_laroux_2 3" xfId="4003"/>
    <cellStyle name="AÞ¸¶_laroux_2 3 2" xfId="4004"/>
    <cellStyle name="ÄÞ¸¶_laroux_2 3 2" xfId="2377"/>
    <cellStyle name="AÞ¸¶_laroux_2 30" xfId="8624"/>
    <cellStyle name="ÄÞ¸¶_laroux_2 30" xfId="8625"/>
    <cellStyle name="AÞ¸¶_laroux_2 31" xfId="8688"/>
    <cellStyle name="ÄÞ¸¶_laroux_2 31" xfId="8689"/>
    <cellStyle name="AÞ¸¶_laroux_2 32" xfId="8750"/>
    <cellStyle name="ÄÞ¸¶_laroux_2 32" xfId="8751"/>
    <cellStyle name="AÞ¸¶_laroux_2 33" xfId="8812"/>
    <cellStyle name="ÄÞ¸¶_laroux_2 33" xfId="8813"/>
    <cellStyle name="AÞ¸¶_laroux_2 34" xfId="8874"/>
    <cellStyle name="ÄÞ¸¶_laroux_2 34" xfId="8875"/>
    <cellStyle name="AÞ¸¶_laroux_2 35" xfId="8935"/>
    <cellStyle name="ÄÞ¸¶_laroux_2 35" xfId="8936"/>
    <cellStyle name="AÞ¸¶_laroux_2 36" xfId="8996"/>
    <cellStyle name="ÄÞ¸¶_laroux_2 36" xfId="8997"/>
    <cellStyle name="AÞ¸¶_laroux_2 37" xfId="9056"/>
    <cellStyle name="ÄÞ¸¶_laroux_2 37" xfId="9057"/>
    <cellStyle name="AÞ¸¶_laroux_2 38" xfId="9115"/>
    <cellStyle name="ÄÞ¸¶_laroux_2 38" xfId="9116"/>
    <cellStyle name="AÞ¸¶_laroux_2 39" xfId="9171"/>
    <cellStyle name="ÄÞ¸¶_laroux_2 39" xfId="9172"/>
    <cellStyle name="AÞ¸¶_laroux_2 4" xfId="2374"/>
    <cellStyle name="ÄÞ¸¶_laroux_2 4" xfId="4005"/>
    <cellStyle name="AÞ¸¶_laroux_2 4 2" xfId="4006"/>
    <cellStyle name="ÄÞ¸¶_laroux_2 4 2" xfId="6673"/>
    <cellStyle name="AÞ¸¶_laroux_2 40" xfId="9225"/>
    <cellStyle name="ÄÞ¸¶_laroux_2 40" xfId="9226"/>
    <cellStyle name="AÞ¸¶_laroux_2 41" xfId="9276"/>
    <cellStyle name="ÄÞ¸¶_laroux_2 41" xfId="9277"/>
    <cellStyle name="AÞ¸¶_laroux_2 42" xfId="9324"/>
    <cellStyle name="ÄÞ¸¶_laroux_2 42" xfId="9325"/>
    <cellStyle name="AÞ¸¶_laroux_2 43" xfId="9370"/>
    <cellStyle name="ÄÞ¸¶_laroux_2 43" xfId="9371"/>
    <cellStyle name="AÞ¸¶_laroux_2 44" xfId="9412"/>
    <cellStyle name="ÄÞ¸¶_laroux_2 44" xfId="9413"/>
    <cellStyle name="AÞ¸¶_laroux_2 5" xfId="7739"/>
    <cellStyle name="ÄÞ¸¶_laroux_2 5" xfId="4007"/>
    <cellStyle name="AÞ¸¶_laroux_2 5 2" xfId="4008"/>
    <cellStyle name="ÄÞ¸¶_laroux_2 5 2" xfId="6696"/>
    <cellStyle name="AÞ¸¶_laroux_2 6" xfId="6040"/>
    <cellStyle name="ÄÞ¸¶_laroux_2 6" xfId="4009"/>
    <cellStyle name="AÞ¸¶_laroux_2 7" xfId="4010"/>
    <cellStyle name="ÄÞ¸¶_laroux_2 7" xfId="4011"/>
    <cellStyle name="AÞ¸¶_laroux_2 7 10" xfId="13176"/>
    <cellStyle name="ÄÞ¸¶_laroux_2 7 10" xfId="13739"/>
    <cellStyle name="AÞ¸¶_laroux_2 7 2" xfId="7783"/>
    <cellStyle name="ÄÞ¸¶_laroux_2 7 2" xfId="2692"/>
    <cellStyle name="AÞ¸¶_laroux_2 7 3" xfId="10554"/>
    <cellStyle name="ÄÞ¸¶_laroux_2 7 3" xfId="10410"/>
    <cellStyle name="AÞ¸¶_laroux_2 7 4" xfId="9824"/>
    <cellStyle name="ÄÞ¸¶_laroux_2 7 4" xfId="11335"/>
    <cellStyle name="AÞ¸¶_laroux_2 7 5" xfId="11793"/>
    <cellStyle name="ÄÞ¸¶_laroux_2 7 5" xfId="12176"/>
    <cellStyle name="AÞ¸¶_laroux_2 7 6" xfId="7417"/>
    <cellStyle name="ÄÞ¸¶_laroux_2 7 6" xfId="10266"/>
    <cellStyle name="AÞ¸¶_laroux_2 7 7" xfId="12272"/>
    <cellStyle name="ÄÞ¸¶_laroux_2 7 7" xfId="11816"/>
    <cellStyle name="AÞ¸¶_laroux_2 7 8" xfId="12679"/>
    <cellStyle name="ÄÞ¸¶_laroux_2 7 8" xfId="12319"/>
    <cellStyle name="AÞ¸¶_laroux_2 7 9" xfId="13041"/>
    <cellStyle name="ÄÞ¸¶_laroux_2 7 9" xfId="12720"/>
    <cellStyle name="AÞ¸¶_laroux_2 8" xfId="4012"/>
    <cellStyle name="ÄÞ¸¶_laroux_2 8" xfId="4013"/>
    <cellStyle name="AÞ¸¶_laroux_2 8 10" xfId="13079"/>
    <cellStyle name="ÄÞ¸¶_laroux_2 8 10" xfId="13271"/>
    <cellStyle name="AÞ¸¶_laroux_2 8 2" xfId="2788"/>
    <cellStyle name="ÄÞ¸¶_laroux_2 8 2" xfId="7784"/>
    <cellStyle name="AÞ¸¶_laroux_2 8 3" xfId="10395"/>
    <cellStyle name="ÄÞ¸¶_laroux_2 8 3" xfId="10555"/>
    <cellStyle name="AÞ¸¶_laroux_2 8 4" xfId="11605"/>
    <cellStyle name="ÄÞ¸¶_laroux_2 8 4" xfId="9823"/>
    <cellStyle name="AÞ¸¶_laroux_2 8 5" xfId="11575"/>
    <cellStyle name="ÄÞ¸¶_laroux_2 8 5" xfId="11783"/>
    <cellStyle name="AÞ¸¶_laroux_2 8 6" xfId="11388"/>
    <cellStyle name="ÄÞ¸¶_laroux_2 8 6" xfId="6584"/>
    <cellStyle name="AÞ¸¶_laroux_2 8 7" xfId="12189"/>
    <cellStyle name="ÄÞ¸¶_laroux_2 8 7" xfId="12273"/>
    <cellStyle name="AÞ¸¶_laroux_2 8 8" xfId="12627"/>
    <cellStyle name="ÄÞ¸¶_laroux_2 8 8" xfId="12680"/>
    <cellStyle name="AÞ¸¶_laroux_2 8 9" xfId="12995"/>
    <cellStyle name="ÄÞ¸¶_laroux_2 8 9" xfId="13042"/>
    <cellStyle name="AÞ¸¶_laroux_2 9" xfId="4014"/>
    <cellStyle name="ÄÞ¸¶_laroux_2 9" xfId="4015"/>
    <cellStyle name="AÞ¸¶_laroux_2 9 10" xfId="13693"/>
    <cellStyle name="ÄÞ¸¶_laroux_2 9 10" xfId="13377"/>
    <cellStyle name="AÞ¸¶_laroux_2 9 2" xfId="7822"/>
    <cellStyle name="ÄÞ¸¶_laroux_2 9 2" xfId="2263"/>
    <cellStyle name="AÞ¸¶_laroux_2 9 3" xfId="10592"/>
    <cellStyle name="ÄÞ¸¶_laroux_2 9 3" xfId="10394"/>
    <cellStyle name="AÞ¸¶_laroux_2 9 4" xfId="11225"/>
    <cellStyle name="ÄÞ¸¶_laroux_2 9 4" xfId="11640"/>
    <cellStyle name="AÞ¸¶_laroux_2 9 5" xfId="12100"/>
    <cellStyle name="ÄÞ¸¶_laroux_2 9 5" xfId="11088"/>
    <cellStyle name="AÞ¸¶_laroux_2 9 6" xfId="12579"/>
    <cellStyle name="ÄÞ¸¶_laroux_2 9 6" xfId="12187"/>
    <cellStyle name="AÞ¸¶_laroux_2 9 7" xfId="12952"/>
    <cellStyle name="ÄÞ¸¶_laroux_2 9 7" xfId="12636"/>
    <cellStyle name="AÞ¸¶_laroux_2 9 8" xfId="13285"/>
    <cellStyle name="ÄÞ¸¶_laroux_2 9 8" xfId="13006"/>
    <cellStyle name="AÞ¸¶_laroux_2 9 9" xfId="13551"/>
    <cellStyle name="ÄÞ¸¶_laroux_2 9 9" xfId="13331"/>
    <cellStyle name="AÞ¸¶_laroux_3" xfId="4016"/>
    <cellStyle name="ÄÞ¸¶_laroux_3" xfId="771"/>
    <cellStyle name="AÞ¸¶_laroux_4" xfId="772"/>
    <cellStyle name="ÄÞ¸¶_laroux_4" xfId="773"/>
    <cellStyle name="AÞ¸¶_MBO_0" xfId="774"/>
    <cellStyle name="ÄÞ¸¶_MBO_0" xfId="775"/>
    <cellStyle name="AÞ¸¶_MBO_0 10" xfId="776"/>
    <cellStyle name="ÄÞ¸¶_MBO_0 10" xfId="4017"/>
    <cellStyle name="AÞ¸¶_MBO_0 10 10" xfId="13667"/>
    <cellStyle name="ÄÞ¸¶_MBO_0 10 10" xfId="13135"/>
    <cellStyle name="AÞ¸¶_MBO_0 10 2" xfId="6596"/>
    <cellStyle name="ÄÞ¸¶_MBO_0 10 2" xfId="7843"/>
    <cellStyle name="AÞ¸¶_MBO_0 10 3" xfId="9929"/>
    <cellStyle name="ÄÞ¸¶_MBO_0 10 3" xfId="10612"/>
    <cellStyle name="AÞ¸¶_MBO_0 10 4" xfId="11120"/>
    <cellStyle name="ÄÞ¸¶_MBO_0 10 4" xfId="10848"/>
    <cellStyle name="AÞ¸¶_MBO_0 10 5" xfId="12041"/>
    <cellStyle name="ÄÞ¸¶_MBO_0 10 5" xfId="9589"/>
    <cellStyle name="AÞ¸¶_MBO_0 10 6" xfId="12199"/>
    <cellStyle name="ÄÞ¸¶_MBO_0 10 6" xfId="12241"/>
    <cellStyle name="AÞ¸¶_MBO_0 10 7" xfId="9782"/>
    <cellStyle name="ÄÞ¸¶_MBO_0 10 7" xfId="10050"/>
    <cellStyle name="AÞ¸¶_MBO_0 10 8" xfId="9770"/>
    <cellStyle name="ÄÞ¸¶_MBO_0 10 8" xfId="11559"/>
    <cellStyle name="AÞ¸¶_MBO_0 10 9" xfId="12170"/>
    <cellStyle name="ÄÞ¸¶_MBO_0 10 9" xfId="11408"/>
    <cellStyle name="AÞ¸¶_MBO_0 11" xfId="4018"/>
    <cellStyle name="ÄÞ¸¶_MBO_0 11" xfId="4019"/>
    <cellStyle name="AÞ¸¶_MBO_0 11 10" xfId="11034"/>
    <cellStyle name="ÄÞ¸¶_MBO_0 11 10" xfId="10189"/>
    <cellStyle name="AÞ¸¶_MBO_0 11 2" xfId="6814"/>
    <cellStyle name="ÄÞ¸¶_MBO_0 11 2" xfId="6129"/>
    <cellStyle name="AÞ¸¶_MBO_0 11 3" xfId="10330"/>
    <cellStyle name="ÄÞ¸¶_MBO_0 11 3" xfId="10329"/>
    <cellStyle name="AÞ¸¶_MBO_0 11 4" xfId="11659"/>
    <cellStyle name="ÄÞ¸¶_MBO_0 11 4" xfId="11658"/>
    <cellStyle name="AÞ¸¶_MBO_0 11 5" xfId="11401"/>
    <cellStyle name="ÄÞ¸¶_MBO_0 11 5" xfId="11757"/>
    <cellStyle name="AÞ¸¶_MBO_0 11 6" xfId="10959"/>
    <cellStyle name="ÄÞ¸¶_MBO_0 11 6" xfId="9717"/>
    <cellStyle name="AÞ¸¶_MBO_0 11 7" xfId="11588"/>
    <cellStyle name="ÄÞ¸¶_MBO_0 11 7" xfId="10211"/>
    <cellStyle name="AÞ¸¶_MBO_0 11 8" xfId="11756"/>
    <cellStyle name="ÄÞ¸¶_MBO_0 11 8" xfId="6119"/>
    <cellStyle name="AÞ¸¶_MBO_0 11 9" xfId="10881"/>
    <cellStyle name="ÄÞ¸¶_MBO_0 11 9" xfId="10796"/>
    <cellStyle name="AÞ¸¶_MBO_0 12" xfId="4020"/>
    <cellStyle name="ÄÞ¸¶_MBO_0 12" xfId="4021"/>
    <cellStyle name="AÞ¸¶_MBO_0 12 10" xfId="13653"/>
    <cellStyle name="ÄÞ¸¶_MBO_0 12 10" xfId="13635"/>
    <cellStyle name="AÞ¸¶_MBO_0 12 2" xfId="7896"/>
    <cellStyle name="ÄÞ¸¶_MBO_0 12 2" xfId="7897"/>
    <cellStyle name="AÞ¸¶_MBO_0 12 3" xfId="10660"/>
    <cellStyle name="ÄÞ¸¶_MBO_0 12 3" xfId="10661"/>
    <cellStyle name="AÞ¸¶_MBO_0 12 4" xfId="11066"/>
    <cellStyle name="ÄÞ¸¶_MBO_0 12 4" xfId="11067"/>
    <cellStyle name="AÞ¸¶_MBO_0 12 5" xfId="12003"/>
    <cellStyle name="ÄÞ¸¶_MBO_0 12 5" xfId="11961"/>
    <cellStyle name="AÞ¸¶_MBO_0 12 6" xfId="12488"/>
    <cellStyle name="ÄÞ¸¶_MBO_0 12 6" xfId="12451"/>
    <cellStyle name="AÞ¸¶_MBO_0 12 7" xfId="12871"/>
    <cellStyle name="ÄÞ¸¶_MBO_0 12 7" xfId="12845"/>
    <cellStyle name="AÞ¸¶_MBO_0 12 8" xfId="13216"/>
    <cellStyle name="ÄÞ¸¶_MBO_0 12 8" xfId="13189"/>
    <cellStyle name="AÞ¸¶_MBO_0 12 9" xfId="13494"/>
    <cellStyle name="ÄÞ¸¶_MBO_0 12 9" xfId="13472"/>
    <cellStyle name="AÞ¸¶_MBO_0 13" xfId="4022"/>
    <cellStyle name="ÄÞ¸¶_MBO_0 13" xfId="4023"/>
    <cellStyle name="AÞ¸¶_MBO_0 13 10" xfId="12383"/>
    <cellStyle name="ÄÞ¸¶_MBO_0 13 10" xfId="13163"/>
    <cellStyle name="AÞ¸¶_MBO_0 13 2" xfId="6358"/>
    <cellStyle name="ÄÞ¸¶_MBO_0 13 2" xfId="6474"/>
    <cellStyle name="AÞ¸¶_MBO_0 13 3" xfId="10271"/>
    <cellStyle name="ÄÞ¸¶_MBO_0 13 3" xfId="10270"/>
    <cellStyle name="AÞ¸¶_MBO_0 13 4" xfId="11451"/>
    <cellStyle name="ÄÞ¸¶_MBO_0 13 4" xfId="11450"/>
    <cellStyle name="AÞ¸¶_MBO_0 13 5" xfId="10846"/>
    <cellStyle name="ÄÞ¸¶_MBO_0 13 5" xfId="9965"/>
    <cellStyle name="AÞ¸¶_MBO_0 13 6" xfId="11976"/>
    <cellStyle name="ÄÞ¸¶_MBO_0 13 6" xfId="9653"/>
    <cellStyle name="AÞ¸¶_MBO_0 13 7" xfId="12464"/>
    <cellStyle name="ÄÞ¸¶_MBO_0 13 7" xfId="10954"/>
    <cellStyle name="AÞ¸¶_MBO_0 13 8" xfId="12856"/>
    <cellStyle name="ÄÞ¸¶_MBO_0 13 8" xfId="11804"/>
    <cellStyle name="AÞ¸¶_MBO_0 13 9" xfId="13200"/>
    <cellStyle name="ÄÞ¸¶_MBO_0 13 9" xfId="12303"/>
    <cellStyle name="AÞ¸¶_MBO_0 14" xfId="4024"/>
    <cellStyle name="ÄÞ¸¶_MBO_0 14" xfId="4025"/>
    <cellStyle name="AÞ¸¶_MBO_0 14 10" xfId="13752"/>
    <cellStyle name="ÄÞ¸¶_MBO_0 14 10" xfId="13741"/>
    <cellStyle name="AÞ¸¶_MBO_0 14 2" xfId="7955"/>
    <cellStyle name="ÄÞ¸¶_MBO_0 14 2" xfId="7956"/>
    <cellStyle name="AÞ¸¶_MBO_0 14 3" xfId="10714"/>
    <cellStyle name="ÄÞ¸¶_MBO_0 14 3" xfId="10715"/>
    <cellStyle name="AÞ¸¶_MBO_0 14 4" xfId="11342"/>
    <cellStyle name="ÄÞ¸¶_MBO_0 14 4" xfId="11341"/>
    <cellStyle name="AÞ¸¶_MBO_0 14 5" xfId="12195"/>
    <cellStyle name="ÄÞ¸¶_MBO_0 14 5" xfId="12179"/>
    <cellStyle name="AÞ¸¶_MBO_0 14 6" xfId="12113"/>
    <cellStyle name="ÄÞ¸¶_MBO_0 14 6" xfId="12632"/>
    <cellStyle name="AÞ¸¶_MBO_0 14 7" xfId="12039"/>
    <cellStyle name="ÄÞ¸¶_MBO_0 14 7" xfId="13002"/>
    <cellStyle name="AÞ¸¶_MBO_0 14 8" xfId="12491"/>
    <cellStyle name="ÄÞ¸¶_MBO_0 14 8" xfId="13328"/>
    <cellStyle name="AÞ¸¶_MBO_0 14 9" xfId="12874"/>
    <cellStyle name="ÄÞ¸¶_MBO_0 14 9" xfId="13587"/>
    <cellStyle name="AÞ¸¶_MBO_0 15" xfId="2379"/>
    <cellStyle name="ÄÞ¸¶_MBO_0 15" xfId="2563"/>
    <cellStyle name="AÞ¸¶_MBO_0 16" xfId="8017"/>
    <cellStyle name="ÄÞ¸¶_MBO_0 16" xfId="8018"/>
    <cellStyle name="AÞ¸¶_MBO_0 17" xfId="2769"/>
    <cellStyle name="ÄÞ¸¶_MBO_0 17" xfId="6432"/>
    <cellStyle name="AÞ¸¶_MBO_0 18" xfId="8079"/>
    <cellStyle name="ÄÞ¸¶_MBO_0 18" xfId="8080"/>
    <cellStyle name="AÞ¸¶_MBO_0 19" xfId="7357"/>
    <cellStyle name="ÄÞ¸¶_MBO_0 19" xfId="7457"/>
    <cellStyle name="AÞ¸¶_MBO_0 2" xfId="4026"/>
    <cellStyle name="ÄÞ¸¶_MBO_0 2" xfId="4027"/>
    <cellStyle name="AÞ¸¶_MBO_0 2 10" xfId="11885"/>
    <cellStyle name="ÄÞ¸¶_MBO_0 2 10" xfId="2520"/>
    <cellStyle name="AÞ¸¶_MBO_0 2 11" xfId="13681"/>
    <cellStyle name="ÄÞ¸¶_MBO_0 2 2" xfId="2517"/>
    <cellStyle name="AÞ¸¶_MBO_0 2 3" xfId="3077"/>
    <cellStyle name="ÄÞ¸¶_MBO_0 2 3" xfId="9930"/>
    <cellStyle name="AÞ¸¶_MBO_0 2 4" xfId="9928"/>
    <cellStyle name="ÄÞ¸¶_MBO_0 2 4" xfId="11115"/>
    <cellStyle name="AÞ¸¶_MBO_0 2 5" xfId="11163"/>
    <cellStyle name="ÄÞ¸¶_MBO_0 2 5" xfId="12011"/>
    <cellStyle name="AÞ¸¶_MBO_0 2 6" xfId="9841"/>
    <cellStyle name="ÄÞ¸¶_MBO_0 2 6" xfId="11673"/>
    <cellStyle name="AÞ¸¶_MBO_0 2 7" xfId="11533"/>
    <cellStyle name="ÄÞ¸¶_MBO_0 2 7" xfId="11219"/>
    <cellStyle name="AÞ¸¶_MBO_0 2 8" xfId="6866"/>
    <cellStyle name="ÄÞ¸¶_MBO_0 2 8" xfId="10899"/>
    <cellStyle name="AÞ¸¶_MBO_0 2 9" xfId="10169"/>
    <cellStyle name="ÄÞ¸¶_MBO_0 2 9" xfId="11026"/>
    <cellStyle name="AÞ¸¶_MBO_0 20" xfId="8142"/>
    <cellStyle name="ÄÞ¸¶_MBO_0 20" xfId="8143"/>
    <cellStyle name="AÞ¸¶_MBO_0 21" xfId="2752"/>
    <cellStyle name="ÄÞ¸¶_MBO_0 21" xfId="7599"/>
    <cellStyle name="AÞ¸¶_MBO_0 22" xfId="8206"/>
    <cellStyle name="ÄÞ¸¶_MBO_0 22" xfId="8207"/>
    <cellStyle name="AÞ¸¶_MBO_0 23" xfId="8259"/>
    <cellStyle name="ÄÞ¸¶_MBO_0 23" xfId="8260"/>
    <cellStyle name="AÞ¸¶_MBO_0 24" xfId="8339"/>
    <cellStyle name="ÄÞ¸¶_MBO_0 24" xfId="8340"/>
    <cellStyle name="AÞ¸¶_MBO_0 25" xfId="8320"/>
    <cellStyle name="ÄÞ¸¶_MBO_0 25" xfId="8321"/>
    <cellStyle name="AÞ¸¶_MBO_0 26" xfId="8400"/>
    <cellStyle name="ÄÞ¸¶_MBO_0 26" xfId="8401"/>
    <cellStyle name="AÞ¸¶_MBO_0 27" xfId="8464"/>
    <cellStyle name="ÄÞ¸¶_MBO_0 27" xfId="8465"/>
    <cellStyle name="AÞ¸¶_MBO_0 28" xfId="8526"/>
    <cellStyle name="ÄÞ¸¶_MBO_0 28" xfId="8527"/>
    <cellStyle name="AÞ¸¶_MBO_0 29" xfId="8590"/>
    <cellStyle name="ÄÞ¸¶_MBO_0 29" xfId="8591"/>
    <cellStyle name="AÞ¸¶_MBO_0 3" xfId="6519"/>
    <cellStyle name="ÄÞ¸¶_MBO_0 3" xfId="4028"/>
    <cellStyle name="AÞ¸¶_MBO_0 3 2" xfId="4029"/>
    <cellStyle name="ÄÞ¸¶_MBO_0 3 2" xfId="6458"/>
    <cellStyle name="AÞ¸¶_MBO_0 30" xfId="8652"/>
    <cellStyle name="ÄÞ¸¶_MBO_0 30" xfId="8653"/>
    <cellStyle name="AÞ¸¶_MBO_0 31" xfId="8716"/>
    <cellStyle name="ÄÞ¸¶_MBO_0 31" xfId="8717"/>
    <cellStyle name="AÞ¸¶_MBO_0 32" xfId="8778"/>
    <cellStyle name="ÄÞ¸¶_MBO_0 32" xfId="8779"/>
    <cellStyle name="AÞ¸¶_MBO_0 33" xfId="8840"/>
    <cellStyle name="ÄÞ¸¶_MBO_0 33" xfId="8841"/>
    <cellStyle name="AÞ¸¶_MBO_0 34" xfId="8901"/>
    <cellStyle name="ÄÞ¸¶_MBO_0 34" xfId="8902"/>
    <cellStyle name="AÞ¸¶_MBO_0 35" xfId="8962"/>
    <cellStyle name="ÄÞ¸¶_MBO_0 35" xfId="8963"/>
    <cellStyle name="AÞ¸¶_MBO_0 36" xfId="9022"/>
    <cellStyle name="ÄÞ¸¶_MBO_0 36" xfId="9023"/>
    <cellStyle name="AÞ¸¶_MBO_0 37" xfId="9081"/>
    <cellStyle name="ÄÞ¸¶_MBO_0 37" xfId="9082"/>
    <cellStyle name="AÞ¸¶_MBO_0 38" xfId="9138"/>
    <cellStyle name="ÄÞ¸¶_MBO_0 38" xfId="9139"/>
    <cellStyle name="AÞ¸¶_MBO_0 39" xfId="9194"/>
    <cellStyle name="ÄÞ¸¶_MBO_0 39" xfId="9195"/>
    <cellStyle name="AÞ¸¶_MBO_0 4" xfId="2155"/>
    <cellStyle name="ÄÞ¸¶_MBO_0 4" xfId="4030"/>
    <cellStyle name="AÞ¸¶_MBO_0 4 2" xfId="4031"/>
    <cellStyle name="ÄÞ¸¶_MBO_0 4 2" xfId="2656"/>
    <cellStyle name="AÞ¸¶_MBO_0 40" xfId="9247"/>
    <cellStyle name="ÄÞ¸¶_MBO_0 40" xfId="9248"/>
    <cellStyle name="AÞ¸¶_MBO_0 41" xfId="9296"/>
    <cellStyle name="ÄÞ¸¶_MBO_0 41" xfId="9297"/>
    <cellStyle name="AÞ¸¶_MBO_0 42" xfId="9344"/>
    <cellStyle name="ÄÞ¸¶_MBO_0 42" xfId="9345"/>
    <cellStyle name="AÞ¸¶_MBO_0 43" xfId="9390"/>
    <cellStyle name="ÄÞ¸¶_MBO_0 43" xfId="9391"/>
    <cellStyle name="AÞ¸¶_MBO_0 44" xfId="9430"/>
    <cellStyle name="ÄÞ¸¶_MBO_0 44" xfId="9431"/>
    <cellStyle name="AÞ¸¶_MBO_0 5" xfId="7748"/>
    <cellStyle name="ÄÞ¸¶_MBO_0 5" xfId="4032"/>
    <cellStyle name="AÞ¸¶_MBO_0 5 2" xfId="4033"/>
    <cellStyle name="ÄÞ¸¶_MBO_0 5 2" xfId="2489"/>
    <cellStyle name="AÞ¸¶_MBO_0 6" xfId="2324"/>
    <cellStyle name="ÄÞ¸¶_MBO_0 6" xfId="4034"/>
    <cellStyle name="AÞ¸¶_MBO_0 7" xfId="4035"/>
    <cellStyle name="ÄÞ¸¶_MBO_0 7" xfId="4036"/>
    <cellStyle name="AÞ¸¶_MBO_0 7 10" xfId="10017"/>
    <cellStyle name="ÄÞ¸¶_MBO_0 7 10" xfId="13454"/>
    <cellStyle name="AÞ¸¶_MBO_0 7 2" xfId="7797"/>
    <cellStyle name="ÄÞ¸¶_MBO_0 7 2" xfId="2557"/>
    <cellStyle name="AÞ¸¶_MBO_0 7 3" xfId="10568"/>
    <cellStyle name="ÄÞ¸¶_MBO_0 7 3" xfId="10398"/>
    <cellStyle name="AÞ¸¶_MBO_0 7 4" xfId="11672"/>
    <cellStyle name="ÄÞ¸¶_MBO_0 7 4" xfId="9845"/>
    <cellStyle name="AÞ¸¶_MBO_0 7 5" xfId="10805"/>
    <cellStyle name="ÄÞ¸¶_MBO_0 7 5" xfId="10900"/>
    <cellStyle name="AÞ¸¶_MBO_0 7 6" xfId="10966"/>
    <cellStyle name="ÄÞ¸¶_MBO_0 7 6" xfId="11984"/>
    <cellStyle name="AÞ¸¶_MBO_0 7 7" xfId="10304"/>
    <cellStyle name="ÄÞ¸¶_MBO_0 7 7" xfId="12470"/>
    <cellStyle name="AÞ¸¶_MBO_0 7 8" xfId="9707"/>
    <cellStyle name="ÄÞ¸¶_MBO_0 7 8" xfId="12861"/>
    <cellStyle name="AÞ¸¶_MBO_0 7 9" xfId="10879"/>
    <cellStyle name="ÄÞ¸¶_MBO_0 7 9" xfId="13204"/>
    <cellStyle name="AÞ¸¶_MBO_0 8" xfId="4037"/>
    <cellStyle name="ÄÞ¸¶_MBO_0 8" xfId="4038"/>
    <cellStyle name="AÞ¸¶_MBO_0 8 10" xfId="13309"/>
    <cellStyle name="ÄÞ¸¶_MBO_0 8 10" xfId="12504"/>
    <cellStyle name="AÞ¸¶_MBO_0 8 2" xfId="6913"/>
    <cellStyle name="ÄÞ¸¶_MBO_0 8 2" xfId="7798"/>
    <cellStyle name="AÞ¸¶_MBO_0 8 3" xfId="10381"/>
    <cellStyle name="ÄÞ¸¶_MBO_0 8 3" xfId="10569"/>
    <cellStyle name="AÞ¸¶_MBO_0 8 4" xfId="9852"/>
    <cellStyle name="ÄÞ¸¶_MBO_0 8 4" xfId="9822"/>
    <cellStyle name="AÞ¸¶_MBO_0 8 5" xfId="11784"/>
    <cellStyle name="ÄÞ¸¶_MBO_0 8 5" xfId="10268"/>
    <cellStyle name="AÞ¸¶_MBO_0 8 6" xfId="9594"/>
    <cellStyle name="ÄÞ¸¶_MBO_0 8 6" xfId="10166"/>
    <cellStyle name="AÞ¸¶_MBO_0 8 7" xfId="9972"/>
    <cellStyle name="ÄÞ¸¶_MBO_0 8 7" xfId="12174"/>
    <cellStyle name="AÞ¸¶_MBO_0 8 8" xfId="7488"/>
    <cellStyle name="ÄÞ¸¶_MBO_0 8 8" xfId="12631"/>
    <cellStyle name="AÞ¸¶_MBO_0 8 9" xfId="9996"/>
    <cellStyle name="ÄÞ¸¶_MBO_0 8 9" xfId="13000"/>
    <cellStyle name="AÞ¸¶_MBO_0 9" xfId="4039"/>
    <cellStyle name="ÄÞ¸¶_MBO_0 9" xfId="4040"/>
    <cellStyle name="AÞ¸¶_MBO_0 9 10" xfId="13059"/>
    <cellStyle name="ÄÞ¸¶_MBO_0 9 10" xfId="12676"/>
    <cellStyle name="AÞ¸¶_MBO_0 9 2" xfId="7842"/>
    <cellStyle name="ÄÞ¸¶_MBO_0 9 2" xfId="6986"/>
    <cellStyle name="AÞ¸¶_MBO_0 9 3" xfId="10611"/>
    <cellStyle name="ÄÞ¸¶_MBO_0 9 3" xfId="10380"/>
    <cellStyle name="AÞ¸¶_MBO_0 9 4" xfId="10117"/>
    <cellStyle name="ÄÞ¸¶_MBO_0 9 4" xfId="7637"/>
    <cellStyle name="AÞ¸¶_MBO_0 9 5" xfId="9938"/>
    <cellStyle name="ÄÞ¸¶_MBO_0 9 5" xfId="11791"/>
    <cellStyle name="AÞ¸¶_MBO_0 9 6" xfId="12240"/>
    <cellStyle name="ÄÞ¸¶_MBO_0 9 6" xfId="11182"/>
    <cellStyle name="AÞ¸¶_MBO_0 9 7" xfId="10513"/>
    <cellStyle name="ÄÞ¸¶_MBO_0 9 7" xfId="11177"/>
    <cellStyle name="AÞ¸¶_MBO_0 9 8" xfId="11560"/>
    <cellStyle name="ÄÞ¸¶_MBO_0 9 8" xfId="10090"/>
    <cellStyle name="AÞ¸¶_MBO_0 9 9" xfId="11142"/>
    <cellStyle name="ÄÞ¸¶_MBO_0 9 9" xfId="2510"/>
    <cellStyle name="AÞ¸¶_MBO96_1" xfId="4041"/>
    <cellStyle name="ÄÞ¸¶_MBO96_1" xfId="777"/>
    <cellStyle name="AÞ¸¶_MBO96_1 10" xfId="778"/>
    <cellStyle name="ÄÞ¸¶_MBO96_1 10" xfId="4042"/>
    <cellStyle name="AÞ¸¶_MBO96_1 10 10" xfId="12484"/>
    <cellStyle name="ÄÞ¸¶_MBO96_1 10 10" xfId="10492"/>
    <cellStyle name="AÞ¸¶_MBO96_1 10 2" xfId="7907"/>
    <cellStyle name="ÄÞ¸¶_MBO96_1 10 2" xfId="7908"/>
    <cellStyle name="AÞ¸¶_MBO96_1 10 3" xfId="10670"/>
    <cellStyle name="ÄÞ¸¶_MBO96_1 10 3" xfId="10671"/>
    <cellStyle name="AÞ¸¶_MBO96_1 10 4" xfId="10888"/>
    <cellStyle name="ÄÞ¸¶_MBO96_1 10 4" xfId="10114"/>
    <cellStyle name="AÞ¸¶_MBO96_1 10 5" xfId="6931"/>
    <cellStyle name="ÄÞ¸¶_MBO96_1 10 5" xfId="2351"/>
    <cellStyle name="AÞ¸¶_MBO96_1 10 6" xfId="12277"/>
    <cellStyle name="ÄÞ¸¶_MBO96_1 10 6" xfId="12278"/>
    <cellStyle name="AÞ¸¶_MBO96_1 10 7" xfId="12683"/>
    <cellStyle name="ÄÞ¸¶_MBO96_1 10 7" xfId="12684"/>
    <cellStyle name="AÞ¸¶_MBO96_1 10 8" xfId="13046"/>
    <cellStyle name="ÄÞ¸¶_MBO96_1 10 8" xfId="13047"/>
    <cellStyle name="AÞ¸¶_MBO96_1 10 9" xfId="13370"/>
    <cellStyle name="ÄÞ¸¶_MBO96_1 10 9" xfId="13371"/>
    <cellStyle name="AÞ¸¶_MBO96_1 11" xfId="4043"/>
    <cellStyle name="ÄÞ¸¶_MBO96_1 11" xfId="4044"/>
    <cellStyle name="AÞ¸¶_MBO96_1 11 10" xfId="13442"/>
    <cellStyle name="ÄÞ¸¶_MBO96_1 11 10" xfId="13466"/>
    <cellStyle name="AÞ¸¶_MBO96_1 11 2" xfId="7199"/>
    <cellStyle name="ÄÞ¸¶_MBO96_1 11 2" xfId="2252"/>
    <cellStyle name="AÞ¸¶_MBO96_1 11 3" xfId="6749"/>
    <cellStyle name="ÄÞ¸¶_MBO96_1 11 3" xfId="6681"/>
    <cellStyle name="AÞ¸¶_MBO96_1 11 4" xfId="9967"/>
    <cellStyle name="ÄÞ¸¶_MBO96_1 11 4" xfId="6762"/>
    <cellStyle name="AÞ¸¶_MBO96_1 11 5" xfId="10926"/>
    <cellStyle name="ÄÞ¸¶_MBO96_1 11 5" xfId="10950"/>
    <cellStyle name="AÞ¸¶_MBO96_1 11 6" xfId="10083"/>
    <cellStyle name="ÄÞ¸¶_MBO96_1 11 6" xfId="2371"/>
    <cellStyle name="AÞ¸¶_MBO96_1 11 7" xfId="10171"/>
    <cellStyle name="ÄÞ¸¶_MBO96_1 11 7" xfId="11020"/>
    <cellStyle name="AÞ¸¶_MBO96_1 11 8" xfId="10809"/>
    <cellStyle name="ÄÞ¸¶_MBO96_1 11 8" xfId="12131"/>
    <cellStyle name="AÞ¸¶_MBO96_1 11 9" xfId="11078"/>
    <cellStyle name="ÄÞ¸¶_MBO96_1 11 9" xfId="12597"/>
    <cellStyle name="AÞ¸¶_MBO96_1 12" xfId="4045"/>
    <cellStyle name="ÄÞ¸¶_MBO96_1 12" xfId="4046"/>
    <cellStyle name="AÞ¸¶_MBO96_1 12 10" xfId="13670"/>
    <cellStyle name="ÄÞ¸¶_MBO96_1 12 10" xfId="13657"/>
    <cellStyle name="AÞ¸¶_MBO96_1 12 2" xfId="7968"/>
    <cellStyle name="ÄÞ¸¶_MBO96_1 12 2" xfId="7969"/>
    <cellStyle name="AÞ¸¶_MBO96_1 12 3" xfId="10723"/>
    <cellStyle name="ÄÞ¸¶_MBO96_1 12 3" xfId="10724"/>
    <cellStyle name="AÞ¸¶_MBO96_1 12 4" xfId="11165"/>
    <cellStyle name="ÄÞ¸¶_MBO96_1 12 4" xfId="11123"/>
    <cellStyle name="AÞ¸¶_MBO96_1 12 5" xfId="12050"/>
    <cellStyle name="ÄÞ¸¶_MBO96_1 12 5" xfId="12013"/>
    <cellStyle name="AÞ¸¶_MBO96_1 12 6" xfId="12532"/>
    <cellStyle name="ÄÞ¸¶_MBO96_1 12 6" xfId="12498"/>
    <cellStyle name="AÞ¸¶_MBO96_1 12 7" xfId="12909"/>
    <cellStyle name="ÄÞ¸¶_MBO96_1 12 7" xfId="12880"/>
    <cellStyle name="AÞ¸¶_MBO96_1 12 8" xfId="13252"/>
    <cellStyle name="ÄÞ¸¶_MBO96_1 12 8" xfId="13225"/>
    <cellStyle name="AÞ¸¶_MBO96_1 12 9" xfId="13519"/>
    <cellStyle name="ÄÞ¸¶_MBO96_1 12 9" xfId="13500"/>
    <cellStyle name="AÞ¸¶_MBO96_1 13" xfId="4047"/>
    <cellStyle name="ÄÞ¸¶_MBO96_1 13" xfId="4048"/>
    <cellStyle name="AÞ¸¶_MBO96_1 13 10" xfId="13450"/>
    <cellStyle name="ÄÞ¸¶_MBO96_1 13 10" xfId="12651"/>
    <cellStyle name="AÞ¸¶_MBO96_1 13 2" xfId="2637"/>
    <cellStyle name="ÄÞ¸¶_MBO96_1 13 2" xfId="7025"/>
    <cellStyle name="AÞ¸¶_MBO96_1 13 3" xfId="9641"/>
    <cellStyle name="ÄÞ¸¶_MBO96_1 13 3" xfId="9648"/>
    <cellStyle name="AÞ¸¶_MBO96_1 13 4" xfId="10904"/>
    <cellStyle name="ÄÞ¸¶_MBO96_1 13 4" xfId="10818"/>
    <cellStyle name="AÞ¸¶_MBO96_1 13 5" xfId="11825"/>
    <cellStyle name="ÄÞ¸¶_MBO96_1 13 5" xfId="9609"/>
    <cellStyle name="AÞ¸¶_MBO96_1 13 6" xfId="12325"/>
    <cellStyle name="ÄÞ¸¶_MBO96_1 13 6" xfId="11933"/>
    <cellStyle name="AÞ¸¶_MBO96_1 13 7" xfId="12725"/>
    <cellStyle name="ÄÞ¸¶_MBO96_1 13 7" xfId="12422"/>
    <cellStyle name="AÞ¸¶_MBO96_1 13 8" xfId="13086"/>
    <cellStyle name="ÄÞ¸¶_MBO96_1 13 8" xfId="12816"/>
    <cellStyle name="AÞ¸¶_MBO96_1 13 9" xfId="13393"/>
    <cellStyle name="ÄÞ¸¶_MBO96_1 13 9" xfId="13164"/>
    <cellStyle name="AÞ¸¶_MBO96_1 14" xfId="4049"/>
    <cellStyle name="ÄÞ¸¶_MBO96_1 14" xfId="4050"/>
    <cellStyle name="AÞ¸¶_MBO96_1 14 10" xfId="13743"/>
    <cellStyle name="ÄÞ¸¶_MBO96_1 14 10" xfId="13729"/>
    <cellStyle name="AÞ¸¶_MBO96_1 14 2" xfId="8030"/>
    <cellStyle name="ÄÞ¸¶_MBO96_1 14 2" xfId="8031"/>
    <cellStyle name="AÞ¸¶_MBO96_1 14 3" xfId="10772"/>
    <cellStyle name="ÄÞ¸¶_MBO96_1 14 3" xfId="10773"/>
    <cellStyle name="AÞ¸¶_MBO96_1 14 4" xfId="11315"/>
    <cellStyle name="ÄÞ¸¶_MBO96_1 14 4" xfId="11316"/>
    <cellStyle name="AÞ¸¶_MBO96_1 14 5" xfId="12162"/>
    <cellStyle name="ÄÞ¸¶_MBO96_1 14 5" xfId="12163"/>
    <cellStyle name="AÞ¸¶_MBO96_1 14 6" xfId="12623"/>
    <cellStyle name="ÄÞ¸¶_MBO96_1 14 6" xfId="12624"/>
    <cellStyle name="AÞ¸¶_MBO96_1 14 7" xfId="12991"/>
    <cellStyle name="ÄÞ¸¶_MBO96_1 14 7" xfId="12992"/>
    <cellStyle name="AÞ¸¶_MBO96_1 14 8" xfId="13319"/>
    <cellStyle name="ÄÞ¸¶_MBO96_1 14 8" xfId="13320"/>
    <cellStyle name="AÞ¸¶_MBO96_1 14 9" xfId="13578"/>
    <cellStyle name="ÄÞ¸¶_MBO96_1 14 9" xfId="13579"/>
    <cellStyle name="AÞ¸¶_MBO96_1 15" xfId="2454"/>
    <cellStyle name="ÄÞ¸¶_MBO96_1 15" xfId="7059"/>
    <cellStyle name="AÞ¸¶_MBO96_1 16" xfId="8092"/>
    <cellStyle name="ÄÞ¸¶_MBO96_1 16" xfId="8093"/>
    <cellStyle name="AÞ¸¶_MBO96_1 17" xfId="7234"/>
    <cellStyle name="ÄÞ¸¶_MBO96_1 17" xfId="2818"/>
    <cellStyle name="AÞ¸¶_MBO96_1 18" xfId="8155"/>
    <cellStyle name="ÄÞ¸¶_MBO96_1 18" xfId="8156"/>
    <cellStyle name="AÞ¸¶_MBO96_1 19" xfId="6238"/>
    <cellStyle name="ÄÞ¸¶_MBO96_1 19" xfId="6449"/>
    <cellStyle name="AÞ¸¶_MBO96_1 2" xfId="3339"/>
    <cellStyle name="ÄÞ¸¶_MBO96_1 2" xfId="4051"/>
    <cellStyle name="AÞ¸¶_MBO96_1 2 10" xfId="13424"/>
    <cellStyle name="ÄÞ¸¶_MBO96_1 2 10" xfId="13603"/>
    <cellStyle name="AÞ¸¶_MBO96_1 2 11" xfId="13605"/>
    <cellStyle name="ÄÞ¸¶_MBO96_1 2 2" xfId="6496"/>
    <cellStyle name="AÞ¸¶_MBO96_1 2 3" xfId="2467"/>
    <cellStyle name="ÄÞ¸¶_MBO96_1 2 3" xfId="9935"/>
    <cellStyle name="AÞ¸¶_MBO96_1 2 4" xfId="9934"/>
    <cellStyle name="ÄÞ¸¶_MBO96_1 2 4" xfId="10989"/>
    <cellStyle name="AÞ¸¶_MBO96_1 2 5" xfId="10970"/>
    <cellStyle name="ÄÞ¸¶_MBO96_1 2 5" xfId="11888"/>
    <cellStyle name="AÞ¸¶_MBO96_1 2 6" xfId="11894"/>
    <cellStyle name="ÄÞ¸¶_MBO96_1 2 6" xfId="9614"/>
    <cellStyle name="AÞ¸¶_MBO96_1 2 7" xfId="12382"/>
    <cellStyle name="ÄÞ¸¶_MBO96_1 2 7" xfId="10247"/>
    <cellStyle name="AÞ¸¶_MBO96_1 2 8" xfId="12778"/>
    <cellStyle name="ÄÞ¸¶_MBO96_1 2 8" xfId="11292"/>
    <cellStyle name="AÞ¸¶_MBO96_1 2 9" xfId="13132"/>
    <cellStyle name="ÄÞ¸¶_MBO96_1 2 9" xfId="11377"/>
    <cellStyle name="AÞ¸¶_MBO96_1 20" xfId="8219"/>
    <cellStyle name="ÄÞ¸¶_MBO96_1 20" xfId="8220"/>
    <cellStyle name="AÞ¸¶_MBO96_1 21" xfId="8271"/>
    <cellStyle name="ÄÞ¸¶_MBO96_1 21" xfId="8272"/>
    <cellStyle name="AÞ¸¶_MBO96_1 22" xfId="8351"/>
    <cellStyle name="ÄÞ¸¶_MBO96_1 22" xfId="8352"/>
    <cellStyle name="AÞ¸¶_MBO96_1 23" xfId="8415"/>
    <cellStyle name="ÄÞ¸¶_MBO96_1 23" xfId="8416"/>
    <cellStyle name="AÞ¸¶_MBO96_1 24" xfId="8477"/>
    <cellStyle name="ÄÞ¸¶_MBO96_1 24" xfId="8478"/>
    <cellStyle name="AÞ¸¶_MBO96_1 25" xfId="8541"/>
    <cellStyle name="ÄÞ¸¶_MBO96_1 25" xfId="8542"/>
    <cellStyle name="AÞ¸¶_MBO96_1 26" xfId="8603"/>
    <cellStyle name="ÄÞ¸¶_MBO96_1 26" xfId="8604"/>
    <cellStyle name="AÞ¸¶_MBO96_1 27" xfId="8667"/>
    <cellStyle name="ÄÞ¸¶_MBO96_1 27" xfId="8668"/>
    <cellStyle name="AÞ¸¶_MBO96_1 28" xfId="8729"/>
    <cellStyle name="ÄÞ¸¶_MBO96_1 28" xfId="8730"/>
    <cellStyle name="AÞ¸¶_MBO96_1 29" xfId="8791"/>
    <cellStyle name="ÄÞ¸¶_MBO96_1 29" xfId="8792"/>
    <cellStyle name="AÞ¸¶_MBO96_1 3" xfId="2516"/>
    <cellStyle name="ÄÞ¸¶_MBO96_1 3" xfId="4052"/>
    <cellStyle name="AÞ¸¶_MBO96_1 3 2" xfId="4053"/>
    <cellStyle name="ÄÞ¸¶_MBO96_1 3 2" xfId="6274"/>
    <cellStyle name="AÞ¸¶_MBO96_1 30" xfId="8853"/>
    <cellStyle name="ÄÞ¸¶_MBO96_1 30" xfId="8854"/>
    <cellStyle name="AÞ¸¶_MBO96_1 31" xfId="8914"/>
    <cellStyle name="ÄÞ¸¶_MBO96_1 31" xfId="8915"/>
    <cellStyle name="AÞ¸¶_MBO96_1 32" xfId="8975"/>
    <cellStyle name="ÄÞ¸¶_MBO96_1 32" xfId="8976"/>
    <cellStyle name="AÞ¸¶_MBO96_1 33" xfId="9035"/>
    <cellStyle name="ÄÞ¸¶_MBO96_1 33" xfId="9036"/>
    <cellStyle name="AÞ¸¶_MBO96_1 34" xfId="9094"/>
    <cellStyle name="ÄÞ¸¶_MBO96_1 34" xfId="9095"/>
    <cellStyle name="AÞ¸¶_MBO96_1 35" xfId="9151"/>
    <cellStyle name="ÄÞ¸¶_MBO96_1 35" xfId="9152"/>
    <cellStyle name="AÞ¸¶_MBO96_1 36" xfId="9206"/>
    <cellStyle name="ÄÞ¸¶_MBO96_1 36" xfId="9207"/>
    <cellStyle name="AÞ¸¶_MBO96_1 37" xfId="9258"/>
    <cellStyle name="ÄÞ¸¶_MBO96_1 37" xfId="9259"/>
    <cellStyle name="AÞ¸¶_MBO96_1 38" xfId="9306"/>
    <cellStyle name="ÄÞ¸¶_MBO96_1 38" xfId="9307"/>
    <cellStyle name="AÞ¸¶_MBO96_1 39" xfId="9354"/>
    <cellStyle name="ÄÞ¸¶_MBO96_1 39" xfId="9355"/>
    <cellStyle name="AÞ¸¶_MBO96_1 4" xfId="7754"/>
    <cellStyle name="ÄÞ¸¶_MBO96_1 4" xfId="4054"/>
    <cellStyle name="AÞ¸¶_MBO96_1 4 2" xfId="4055"/>
    <cellStyle name="ÄÞ¸¶_MBO96_1 4 2" xfId="7755"/>
    <cellStyle name="AÞ¸¶_MBO96_1 40" xfId="9398"/>
    <cellStyle name="ÄÞ¸¶_MBO96_1 40" xfId="9399"/>
    <cellStyle name="AÞ¸¶_MBO96_1 41" xfId="9438"/>
    <cellStyle name="ÄÞ¸¶_MBO96_1 41" xfId="9439"/>
    <cellStyle name="AÞ¸¶_MBO96_1 42" xfId="9470"/>
    <cellStyle name="ÄÞ¸¶_MBO96_1 42" xfId="9471"/>
    <cellStyle name="AÞ¸¶_MBO96_1 5" xfId="2937"/>
    <cellStyle name="ÄÞ¸¶_MBO96_1 5" xfId="4056"/>
    <cellStyle name="AÞ¸¶_MBO96_1 5 2" xfId="4057"/>
    <cellStyle name="ÄÞ¸¶_MBO96_1 5 2" xfId="2730"/>
    <cellStyle name="AÞ¸¶_MBO96_1 6" xfId="7804"/>
    <cellStyle name="ÄÞ¸¶_MBO96_1 6" xfId="4058"/>
    <cellStyle name="AÞ¸¶_MBO96_1 7" xfId="4059"/>
    <cellStyle name="ÄÞ¸¶_MBO96_1 7" xfId="4060"/>
    <cellStyle name="AÞ¸¶_MBO96_1 7 10" xfId="12143"/>
    <cellStyle name="ÄÞ¸¶_MBO96_1 7 10" xfId="2811"/>
    <cellStyle name="AÞ¸¶_MBO96_1 7 2" xfId="7607"/>
    <cellStyle name="ÄÞ¸¶_MBO96_1 7 2" xfId="6250"/>
    <cellStyle name="AÞ¸¶_MBO96_1 7 3" xfId="10368"/>
    <cellStyle name="ÄÞ¸¶_MBO96_1 7 3" xfId="10367"/>
    <cellStyle name="AÞ¸¶_MBO96_1 7 4" xfId="10872"/>
    <cellStyle name="ÄÞ¸¶_MBO96_1 7 4" xfId="10871"/>
    <cellStyle name="AÞ¸¶_MBO96_1 7 5" xfId="7473"/>
    <cellStyle name="ÄÞ¸¶_MBO96_1 7 5" xfId="6406"/>
    <cellStyle name="AÞ¸¶_MBO96_1 7 6" xfId="12261"/>
    <cellStyle name="ÄÞ¸¶_MBO96_1 7 6" xfId="12297"/>
    <cellStyle name="AÞ¸¶_MBO96_1 7 7" xfId="12667"/>
    <cellStyle name="ÄÞ¸¶_MBO96_1 7 7" xfId="12701"/>
    <cellStyle name="AÞ¸¶_MBO96_1 7 8" xfId="13034"/>
    <cellStyle name="ÄÞ¸¶_MBO96_1 7 8" xfId="13065"/>
    <cellStyle name="AÞ¸¶_MBO96_1 7 9" xfId="13360"/>
    <cellStyle name="ÄÞ¸¶_MBO96_1 7 9" xfId="13382"/>
    <cellStyle name="AÞ¸¶_MBO96_1 8" xfId="4061"/>
    <cellStyle name="ÄÞ¸¶_MBO96_1 8" xfId="4062"/>
    <cellStyle name="AÞ¸¶_MBO96_1 8 10" xfId="13597"/>
    <cellStyle name="ÄÞ¸¶_MBO96_1 8 10" xfId="13598"/>
    <cellStyle name="AÞ¸¶_MBO96_1 8 2" xfId="7851"/>
    <cellStyle name="ÄÞ¸¶_MBO96_1 8 2" xfId="7852"/>
    <cellStyle name="AÞ¸¶_MBO96_1 8 3" xfId="10618"/>
    <cellStyle name="ÄÞ¸¶_MBO96_1 8 3" xfId="10619"/>
    <cellStyle name="AÞ¸¶_MBO96_1 8 4" xfId="10376"/>
    <cellStyle name="ÄÞ¸¶_MBO96_1 8 4" xfId="10582"/>
    <cellStyle name="AÞ¸¶_MBO96_1 8 5" xfId="9731"/>
    <cellStyle name="ÄÞ¸¶_MBO96_1 8 5" xfId="9730"/>
    <cellStyle name="AÞ¸¶_MBO96_1 8 6" xfId="10973"/>
    <cellStyle name="ÄÞ¸¶_MBO96_1 8 6" xfId="11027"/>
    <cellStyle name="AÞ¸¶_MBO96_1 8 7" xfId="11892"/>
    <cellStyle name="ÄÞ¸¶_MBO96_1 8 7" xfId="11891"/>
    <cellStyle name="AÞ¸¶_MBO96_1 8 8" xfId="12386"/>
    <cellStyle name="ÄÞ¸¶_MBO96_1 8 8" xfId="12385"/>
    <cellStyle name="AÞ¸¶_MBO96_1 8 9" xfId="12781"/>
    <cellStyle name="ÄÞ¸¶_MBO96_1 8 9" xfId="12780"/>
    <cellStyle name="AÞ¸¶_MBO96_1 9" xfId="4063"/>
    <cellStyle name="ÄÞ¸¶_MBO96_1 9" xfId="4064"/>
    <cellStyle name="AÞ¸¶_MBO96_1 9 10" xfId="13440"/>
    <cellStyle name="ÄÞ¸¶_MBO96_1 9 10" xfId="2494"/>
    <cellStyle name="AÞ¸¶_MBO96_1 9 2" xfId="6787"/>
    <cellStyle name="ÄÞ¸¶_MBO96_1 9 2" xfId="6818"/>
    <cellStyle name="AÞ¸¶_MBO96_1 9 3" xfId="10318"/>
    <cellStyle name="ÄÞ¸¶_MBO96_1 9 3" xfId="10317"/>
    <cellStyle name="AÞ¸¶_MBO96_1 9 4" xfId="7032"/>
    <cellStyle name="ÄÞ¸¶_MBO96_1 9 4" xfId="9863"/>
    <cellStyle name="AÞ¸¶_MBO96_1 9 5" xfId="11159"/>
    <cellStyle name="ÄÞ¸¶_MBO96_1 9 5" xfId="10030"/>
    <cellStyle name="AÞ¸¶_MBO96_1 9 6" xfId="10916"/>
    <cellStyle name="ÄÞ¸¶_MBO96_1 9 6" xfId="10202"/>
    <cellStyle name="AÞ¸¶_MBO96_1 9 7" xfId="12633"/>
    <cellStyle name="ÄÞ¸¶_MBO96_1 9 7" xfId="11314"/>
    <cellStyle name="AÞ¸¶_MBO96_1 9 8" xfId="13003"/>
    <cellStyle name="ÄÞ¸¶_MBO96_1 9 8" xfId="11787"/>
    <cellStyle name="AÞ¸¶_MBO96_1 9 9" xfId="13329"/>
    <cellStyle name="ÄÞ¸¶_MBO96_1 9 9" xfId="3083"/>
    <cellStyle name="_x0001_b" xfId="5244"/>
    <cellStyle name="Bad" xfId="3108"/>
    <cellStyle name="Bad 2" xfId="5245"/>
    <cellStyle name="Bad 2 2" xfId="6704"/>
    <cellStyle name="Blank [$]" xfId="5246"/>
    <cellStyle name="Blank [%]" xfId="5247"/>
    <cellStyle name="Blank [,]" xfId="5248"/>
    <cellStyle name="Blank [1$]" xfId="5249"/>
    <cellStyle name="Blank [1%]" xfId="5250"/>
    <cellStyle name="Blank [1,]" xfId="5251"/>
    <cellStyle name="Blank [2$]" xfId="5252"/>
    <cellStyle name="Blank [2%]" xfId="5253"/>
    <cellStyle name="Blank [2,]" xfId="5254"/>
    <cellStyle name="Blank [3$]" xfId="5255"/>
    <cellStyle name="Blank [3%]" xfId="5256"/>
    <cellStyle name="Blank [3,]" xfId="5257"/>
    <cellStyle name="Blank [D-M-Y]" xfId="5258"/>
    <cellStyle name="Blank [K,]" xfId="5259"/>
    <cellStyle name="Blue" xfId="5260"/>
    <cellStyle name="blue$00" xfId="779"/>
    <cellStyle name="Bold/Border" xfId="5261"/>
    <cellStyle name="British Pound" xfId="780"/>
    <cellStyle name="Bullet" xfId="5262"/>
    <cellStyle name="C¡?A¨ª_¡¾????Ubal" xfId="781"/>
    <cellStyle name="C¡ÍA¨ª_¡¾©ö¢¯Ubal" xfId="782"/>
    <cellStyle name="C¡IA¨ª_¡ic¨u¡A¨￢I¨￢¡Æ AN¡Æe " xfId="5263"/>
    <cellStyle name="C￠RIA¡§¨￡_#1,2" xfId="5264"/>
    <cellStyle name="Ç¥áø" xfId="783"/>
    <cellStyle name="C￥AØ_  FAB AIA¤  " xfId="5265"/>
    <cellStyle name="Ç¥ÁØ_´Þ¼º¹æ¾È" xfId="5266"/>
    <cellStyle name="C￥AØ_¸AAa.¼OAI " xfId="4484"/>
    <cellStyle name="Ç¥ÁØ_¿µ¾÷ÇöÈ² " xfId="5267"/>
    <cellStyle name="C￥AØ_¿ø°¡Aoa" xfId="5268"/>
    <cellStyle name="Ç¥ÁØ_±×·¡ÇÁ" xfId="4065"/>
    <cellStyle name="C￥AØ_±¹¿UPL" xfId="784"/>
    <cellStyle name="Ç¥ÁØ_±¹¿ÜPL" xfId="785"/>
    <cellStyle name="C￥AØ_±¹¿UPL 2" xfId="5485"/>
    <cellStyle name="Ç¥ÁØ_±¹¿ÜPL 2" xfId="3346"/>
    <cellStyle name="C￥AØ_±¹¿UPL 3" xfId="4483"/>
    <cellStyle name="Ç¥ÁØ_±¹¿ÜPL 3" xfId="4482"/>
    <cellStyle name="C￥AØ_±¹¿UPL 4" xfId="4485"/>
    <cellStyle name="Ç¥ÁØ_±¹¿ÜPL 4" xfId="4486"/>
    <cellStyle name="C￥AØ_≫c¾÷ºIº° AN°e " xfId="5269"/>
    <cellStyle name="Ç¥ÁØ_0N-HANDLING " xfId="5270"/>
    <cellStyle name="C￥AØ_¼±AoAc°i_1_³≫ºI°eE¹´e AßA¤A÷AI " xfId="5271"/>
    <cellStyle name="Ç¥ÁØ_³ó½É»ç¿Á" xfId="5272"/>
    <cellStyle name="C￥AØ_³o½E≫c¿A" xfId="5273"/>
    <cellStyle name="Ç¥ÁØ_5-1±¤°í " xfId="5274"/>
    <cellStyle name="C￥AØ_5-1±¤°i _6RCB1 " xfId="5275"/>
    <cellStyle name="Ç¥ÁØ_96_5¹é°îºñ¿ë" xfId="786"/>
    <cellStyle name="C￥AØ_9711 (2))g" xfId="5276"/>
    <cellStyle name="Ç¥ÁØ_9711 (2)_1" xfId="5277"/>
    <cellStyle name="C￥AØ_9711 (2)_1_gname (2)2)" xfId="5278"/>
    <cellStyle name="Ç¥ÁØ_9711 (2)_1_ssufx09_sh" xfId="5279"/>
    <cellStyle name="C￥AØ_9711 (2)_1na" xfId="5280"/>
    <cellStyle name="Ç¥ÁØ_9711 (2)_hw" xfId="5281"/>
    <cellStyle name="C￥AØ_9711e " xfId="5282"/>
    <cellStyle name="Ç¥ÁØ_Á¦Ãâ¿ë" xfId="787"/>
    <cellStyle name="C￥AØ_CoAo¹yAI °A¾×¿ⓒ½A " xfId="5283"/>
    <cellStyle name="Ç¥ÁØ_gname (2)" xfId="5284"/>
    <cellStyle name="C￥AØ_gname (2)gn" xfId="5285"/>
    <cellStyle name="Ç¥ÁØ_IRS-KRW" xfId="5286"/>
    <cellStyle name="C￥AØ_laroux" xfId="788"/>
    <cellStyle name="Ç¥ÁØ_laroux" xfId="789"/>
    <cellStyle name="C￥AØ_laroux 10" xfId="790"/>
    <cellStyle name="Ç¥ÁØ_laroux 10" xfId="4066"/>
    <cellStyle name="C￥AØ_laroux 10 10" xfId="13529"/>
    <cellStyle name="Ç¥ÁØ_laroux 10 10" xfId="13777"/>
    <cellStyle name="C￥AØ_laroux 10 2" xfId="6726"/>
    <cellStyle name="Ç¥ÁØ_laroux 10 2" xfId="7874"/>
    <cellStyle name="C￥AØ_laroux 10 3" xfId="9949"/>
    <cellStyle name="Ç¥ÁØ_laroux 10 3" xfId="10639"/>
    <cellStyle name="C￥AØ_laroux 10 4" xfId="10764"/>
    <cellStyle name="Ç¥ÁØ_laroux 10 4" xfId="11492"/>
    <cellStyle name="C￥AØ_laroux 10 5" xfId="9727"/>
    <cellStyle name="Ç¥ÁØ_laroux 10 5" xfId="10052"/>
    <cellStyle name="C￥AØ_laroux 10 6" xfId="11117"/>
    <cellStyle name="Ç¥ÁØ_laroux 10 6" xfId="6154"/>
    <cellStyle name="C￥AØ_laroux 10 7" xfId="11970"/>
    <cellStyle name="Ç¥ÁØ_laroux 10 7" xfId="11955"/>
    <cellStyle name="C￥AØ_laroux 10 8" xfId="11968"/>
    <cellStyle name="Ç¥ÁØ_laroux 10 8" xfId="12446"/>
    <cellStyle name="C￥AØ_laroux 10 9" xfId="12457"/>
    <cellStyle name="Ç¥ÁØ_laroux 10 9" xfId="12839"/>
    <cellStyle name="C￥AØ_laroux 11" xfId="4067"/>
    <cellStyle name="Ç¥ÁØ_laroux 11" xfId="4068"/>
    <cellStyle name="C￥AØ_laroux 11 10" xfId="10101"/>
    <cellStyle name="Ç¥ÁØ_laroux 11 10" xfId="12181"/>
    <cellStyle name="C￥AØ_laroux 11 2" xfId="2151"/>
    <cellStyle name="Ç¥ÁØ_laroux 11 2" xfId="2671"/>
    <cellStyle name="C￥AØ_laroux 11 3" xfId="10296"/>
    <cellStyle name="Ç¥ÁØ_laroux 11 3" xfId="10295"/>
    <cellStyle name="C￥AØ_laroux 11 4" xfId="10240"/>
    <cellStyle name="Ç¥ÁØ_laroux 11 4" xfId="10927"/>
    <cellStyle name="C￥AØ_laroux 11 5" xfId="11840"/>
    <cellStyle name="Ç¥ÁØ_laroux 11 5" xfId="11880"/>
    <cellStyle name="C￥AØ_laroux 11 6" xfId="12340"/>
    <cellStyle name="Ç¥ÁØ_laroux 11 6" xfId="12377"/>
    <cellStyle name="C￥AØ_laroux 11 7" xfId="12740"/>
    <cellStyle name="Ç¥ÁØ_laroux 11 7" xfId="12774"/>
    <cellStyle name="C￥AØ_laroux 11 8" xfId="13101"/>
    <cellStyle name="Ç¥ÁØ_laroux 11 8" xfId="13128"/>
    <cellStyle name="C￥AØ_laroux 11 9" xfId="13403"/>
    <cellStyle name="Ç¥ÁØ_laroux 11 9" xfId="13420"/>
    <cellStyle name="C￥AØ_laroux 12" xfId="4069"/>
    <cellStyle name="Ç¥ÁØ_laroux 12" xfId="4070"/>
    <cellStyle name="C￥AØ_laroux 12 10" xfId="12803"/>
    <cellStyle name="Ç¥ÁØ_laroux 12 10" xfId="12103"/>
    <cellStyle name="C￥AØ_laroux 12 2" xfId="7935"/>
    <cellStyle name="Ç¥ÁØ_laroux 12 2" xfId="7936"/>
    <cellStyle name="C￥AØ_laroux 12 3" xfId="10695"/>
    <cellStyle name="Ç¥ÁØ_laroux 12 3" xfId="10696"/>
    <cellStyle name="C￥AØ_laroux 12 4" xfId="11710"/>
    <cellStyle name="Ç¥ÁØ_laroux 12 4" xfId="11680"/>
    <cellStyle name="C￥AØ_laroux 12 5" xfId="10222"/>
    <cellStyle name="Ç¥ÁØ_laroux 12 5" xfId="10464"/>
    <cellStyle name="C￥AØ_laroux 12 6" xfId="11969"/>
    <cellStyle name="Ç¥ÁØ_laroux 12 6" xfId="11489"/>
    <cellStyle name="C￥AØ_laroux 12 7" xfId="12458"/>
    <cellStyle name="Ç¥ÁØ_laroux 12 7" xfId="2690"/>
    <cellStyle name="C￥AØ_laroux 12 8" xfId="12851"/>
    <cellStyle name="Ç¥ÁØ_laroux 12 8" xfId="6595"/>
    <cellStyle name="C￥AØ_laroux 12 9" xfId="13195"/>
    <cellStyle name="Ç¥ÁØ_laroux 12 9" xfId="11040"/>
    <cellStyle name="C￥AØ_laroux 13" xfId="4071"/>
    <cellStyle name="Ç¥ÁØ_laroux 13" xfId="4072"/>
    <cellStyle name="C￥AØ_laroux 13 10" xfId="13358"/>
    <cellStyle name="Ç¥ÁØ_laroux 13 10" xfId="13110"/>
    <cellStyle name="C￥AØ_laroux 13 2" xfId="6889"/>
    <cellStyle name="Ç¥ÁØ_laroux 13 2" xfId="2558"/>
    <cellStyle name="C￥AØ_laroux 13 3" xfId="9574"/>
    <cellStyle name="Ç¥ÁØ_laroux 13 3" xfId="9575"/>
    <cellStyle name="C￥AØ_laroux 13 4" xfId="11484"/>
    <cellStyle name="Ç¥ÁØ_laroux 13 4" xfId="11483"/>
    <cellStyle name="C￥AØ_laroux 13 5" xfId="6563"/>
    <cellStyle name="Ç¥ÁØ_laroux 13 5" xfId="7087"/>
    <cellStyle name="C￥AØ_laroux 13 6" xfId="10080"/>
    <cellStyle name="Ç¥ÁØ_laroux 13 6" xfId="10079"/>
    <cellStyle name="C￥AØ_laroux 13 7" xfId="10557"/>
    <cellStyle name="Ç¥ÁØ_laroux 13 7" xfId="6027"/>
    <cellStyle name="C￥AØ_laroux 13 8" xfId="9799"/>
    <cellStyle name="Ç¥ÁØ_laroux 13 8" xfId="11459"/>
    <cellStyle name="C￥AØ_laroux 13 9" xfId="11919"/>
    <cellStyle name="Ç¥ÁØ_laroux 13 9" xfId="11236"/>
    <cellStyle name="C￥AØ_laroux 14" xfId="4073"/>
    <cellStyle name="Ç¥ÁØ_laroux 14" xfId="4074"/>
    <cellStyle name="C￥AØ_laroux 14 10" xfId="12613"/>
    <cellStyle name="Ç¥ÁØ_laroux 14 10" xfId="13484"/>
    <cellStyle name="C￥AØ_laroux 14 2" xfId="7991"/>
    <cellStyle name="Ç¥ÁØ_laroux 14 2" xfId="7998"/>
    <cellStyle name="C￥AØ_laroux 14 3" xfId="10740"/>
    <cellStyle name="Ç¥ÁØ_laroux 14 3" xfId="10747"/>
    <cellStyle name="C￥AØ_laroux 14 4" xfId="7489"/>
    <cellStyle name="Ç¥ÁØ_laroux 14 4" xfId="11780"/>
    <cellStyle name="C￥AØ_laroux 14 5" xfId="9693"/>
    <cellStyle name="Ç¥ÁØ_laroux 14 5" xfId="11014"/>
    <cellStyle name="C￥AØ_laroux 14 6" xfId="10227"/>
    <cellStyle name="Ç¥ÁØ_laroux 14 6" xfId="10209"/>
    <cellStyle name="C￥AØ_laroux 14 7" xfId="10055"/>
    <cellStyle name="Ç¥ÁØ_laroux 14 7" xfId="9596"/>
    <cellStyle name="C￥AØ_laroux 14 8" xfId="11594"/>
    <cellStyle name="Ç¥ÁØ_laroux 14 8" xfId="9970"/>
    <cellStyle name="C￥AØ_laroux 14 9" xfId="10074"/>
    <cellStyle name="Ç¥ÁØ_laroux 14 9" xfId="10235"/>
    <cellStyle name="C￥AØ_laroux 15" xfId="7296"/>
    <cellStyle name="Ç¥ÁØ_laroux 15" xfId="5988"/>
    <cellStyle name="C￥AØ_laroux 16" xfId="8053"/>
    <cellStyle name="Ç¥ÁØ_laroux 16" xfId="8054"/>
    <cellStyle name="C￥AØ_laroux 17" xfId="6101"/>
    <cellStyle name="Ç¥ÁØ_laroux 17" xfId="6844"/>
    <cellStyle name="C￥AØ_laroux 18" xfId="8115"/>
    <cellStyle name="Ç¥ÁØ_laroux 18" xfId="8116"/>
    <cellStyle name="C￥AØ_laroux 19" xfId="7324"/>
    <cellStyle name="Ç¥ÁØ_laroux 19" xfId="6666"/>
    <cellStyle name="C￥AØ_laroux 2" xfId="4075"/>
    <cellStyle name="Ç¥ÁØ_laroux 2" xfId="4076"/>
    <cellStyle name="C￥AØ_laroux 2 10" xfId="7641"/>
    <cellStyle name="Ç¥ÁØ_laroux 2 10" xfId="13573"/>
    <cellStyle name="C￥AØ_laroux 2 11" xfId="13548"/>
    <cellStyle name="Ç¥ÁØ_laroux 2 2" xfId="2341"/>
    <cellStyle name="C￥AØ_laroux 2 3" xfId="6881"/>
    <cellStyle name="Ç¥ÁØ_laroux 2 3" xfId="9950"/>
    <cellStyle name="C￥AØ_laroux 2 4" xfId="9948"/>
    <cellStyle name="Ç¥ÁØ_laroux 2 4" xfId="10761"/>
    <cellStyle name="C￥AØ_laroux 2 5" xfId="9897"/>
    <cellStyle name="Ç¥ÁØ_laroux 2 5" xfId="10786"/>
    <cellStyle name="C￥AØ_laroux 2 6" xfId="6356"/>
    <cellStyle name="Ç¥ÁØ_laroux 2 6" xfId="11662"/>
    <cellStyle name="C￥AØ_laroux 2 7" xfId="10220"/>
    <cellStyle name="Ç¥ÁØ_laroux 2 7" xfId="7495"/>
    <cellStyle name="C￥AØ_laroux 2 8" xfId="9781"/>
    <cellStyle name="Ç¥ÁØ_laroux 2 8" xfId="6541"/>
    <cellStyle name="C￥AØ_laroux 2 9" xfId="10009"/>
    <cellStyle name="Ç¥ÁØ_laroux 2 9" xfId="12284"/>
    <cellStyle name="C￥AØ_laroux 20" xfId="8179"/>
    <cellStyle name="Ç¥ÁØ_laroux 20" xfId="8182"/>
    <cellStyle name="C￥AØ_laroux 21" xfId="5932"/>
    <cellStyle name="Ç¥ÁØ_laroux 21" xfId="2993"/>
    <cellStyle name="C￥AØ_laroux 22" xfId="8242"/>
    <cellStyle name="Ç¥ÁØ_laroux 22" xfId="8243"/>
    <cellStyle name="C￥AØ_laroux 23" xfId="8294"/>
    <cellStyle name="Ç¥ÁØ_laroux 23" xfId="8295"/>
    <cellStyle name="C￥AØ_laroux 24" xfId="8374"/>
    <cellStyle name="Ç¥ÁØ_laroux 24" xfId="8375"/>
    <cellStyle name="C￥AØ_laroux 25" xfId="8438"/>
    <cellStyle name="Ç¥ÁØ_laroux 25" xfId="8439"/>
    <cellStyle name="C￥AØ_laroux 26" xfId="8500"/>
    <cellStyle name="Ç¥ÁØ_laroux 26" xfId="8501"/>
    <cellStyle name="C￥AØ_laroux 27" xfId="8564"/>
    <cellStyle name="Ç¥ÁØ_laroux 27" xfId="8565"/>
    <cellStyle name="C￥AØ_laroux 28" xfId="8626"/>
    <cellStyle name="Ç¥ÁØ_laroux 28" xfId="8627"/>
    <cellStyle name="C￥AØ_laroux 29" xfId="8690"/>
    <cellStyle name="Ç¥ÁØ_laroux 29" xfId="8691"/>
    <cellStyle name="C￥AØ_laroux 3" xfId="2779"/>
    <cellStyle name="Ç¥ÁØ_laroux 3" xfId="4077"/>
    <cellStyle name="C￥AØ_laroux 3 2" xfId="4078"/>
    <cellStyle name="Ç¥ÁØ_laroux 3 2" xfId="6870"/>
    <cellStyle name="C￥AØ_laroux 30" xfId="8752"/>
    <cellStyle name="Ç¥ÁØ_laroux 30" xfId="8753"/>
    <cellStyle name="C￥AØ_laroux 31" xfId="8814"/>
    <cellStyle name="Ç¥ÁØ_laroux 31" xfId="8815"/>
    <cellStyle name="C￥AØ_laroux 32" xfId="8876"/>
    <cellStyle name="Ç¥ÁØ_laroux 32" xfId="8877"/>
    <cellStyle name="C￥AØ_laroux 33" xfId="8937"/>
    <cellStyle name="Ç¥ÁØ_laroux 33" xfId="8938"/>
    <cellStyle name="C￥AØ_laroux 34" xfId="8998"/>
    <cellStyle name="Ç¥ÁØ_laroux 34" xfId="8999"/>
    <cellStyle name="C￥AØ_laroux 35" xfId="9058"/>
    <cellStyle name="Ç¥ÁØ_laroux 35" xfId="9059"/>
    <cellStyle name="C￥AØ_laroux 36" xfId="9117"/>
    <cellStyle name="Ç¥ÁØ_laroux 36" xfId="9118"/>
    <cellStyle name="C￥AØ_laroux 37" xfId="9173"/>
    <cellStyle name="Ç¥ÁØ_laroux 37" xfId="9174"/>
    <cellStyle name="C￥AØ_laroux 38" xfId="9227"/>
    <cellStyle name="Ç¥ÁØ_laroux 38" xfId="9228"/>
    <cellStyle name="C￥AØ_laroux 39" xfId="9278"/>
    <cellStyle name="Ç¥ÁØ_laroux 39" xfId="9279"/>
    <cellStyle name="C￥AØ_laroux 4" xfId="6046"/>
    <cellStyle name="Ç¥ÁØ_laroux 4" xfId="4079"/>
    <cellStyle name="C￥AØ_laroux 4 2" xfId="4080"/>
    <cellStyle name="Ç¥ÁØ_laroux 4 2" xfId="2320"/>
    <cellStyle name="C￥AØ_laroux 40" xfId="9326"/>
    <cellStyle name="Ç¥ÁØ_laroux 40" xfId="9327"/>
    <cellStyle name="C￥AØ_laroux 41" xfId="9372"/>
    <cellStyle name="Ç¥ÁØ_laroux 41" xfId="9373"/>
    <cellStyle name="C￥AØ_laroux 42" xfId="9414"/>
    <cellStyle name="Ç¥ÁØ_laroux 42" xfId="9415"/>
    <cellStyle name="C￥AØ_laroux 43" xfId="9448"/>
    <cellStyle name="Ç¥ÁØ_laroux 43" xfId="9449"/>
    <cellStyle name="C￥AØ_laroux 44" xfId="9478"/>
    <cellStyle name="Ç¥ÁØ_laroux 44" xfId="9479"/>
    <cellStyle name="C￥AØ_laroux 5" xfId="7770"/>
    <cellStyle name="Ç¥ÁØ_laroux 5" xfId="4081"/>
    <cellStyle name="C￥AØ_laroux 5 2" xfId="4082"/>
    <cellStyle name="Ç¥ÁØ_laroux 5 2" xfId="2524"/>
    <cellStyle name="C￥AØ_laroux 6" xfId="3004"/>
    <cellStyle name="Ç¥ÁØ_laroux 6" xfId="4083"/>
    <cellStyle name="C￥AØ_laroux 7" xfId="4084"/>
    <cellStyle name="Ç¥ÁØ_laroux 7" xfId="4085"/>
    <cellStyle name="C￥AØ_laroux 7 10" xfId="13694"/>
    <cellStyle name="Ç¥ÁØ_laroux 7 10" xfId="13209"/>
    <cellStyle name="C￥AØ_laroux 7 2" xfId="7823"/>
    <cellStyle name="Ç¥ÁØ_laroux 7 2" xfId="6340"/>
    <cellStyle name="C￥AØ_laroux 7 3" xfId="10593"/>
    <cellStyle name="Ç¥ÁØ_laroux 7 3" xfId="10373"/>
    <cellStyle name="C￥AØ_laroux 7 4" xfId="11188"/>
    <cellStyle name="Ç¥ÁØ_laroux 7 4" xfId="9954"/>
    <cellStyle name="C￥AØ_laroux 7 5" xfId="12101"/>
    <cellStyle name="Ç¥ÁØ_laroux 7 5" xfId="9643"/>
    <cellStyle name="C￥AØ_laroux 7 6" xfId="12551"/>
    <cellStyle name="Ç¥ÁØ_laroux 7 6" xfId="11213"/>
    <cellStyle name="C￥AØ_laroux 7 7" xfId="12926"/>
    <cellStyle name="Ç¥ÁØ_laroux 7 7" xfId="12062"/>
    <cellStyle name="C￥AØ_laroux 7 8" xfId="13264"/>
    <cellStyle name="Ç¥ÁØ_laroux 7 8" xfId="12514"/>
    <cellStyle name="C￥AØ_laroux 7 9" xfId="13532"/>
    <cellStyle name="Ç¥ÁØ_laroux 7 9" xfId="12893"/>
    <cellStyle name="C￥AØ_laroux 8" xfId="4086"/>
    <cellStyle name="Ç¥ÁØ_laroux 8" xfId="4087"/>
    <cellStyle name="C￥AØ_laroux 8 10" xfId="13720"/>
    <cellStyle name="Ç¥ÁØ_laroux 8 10" xfId="13677"/>
    <cellStyle name="C￥AØ_laroux 8 2" xfId="2777"/>
    <cellStyle name="Ç¥ÁØ_laroux 8 2" xfId="7824"/>
    <cellStyle name="C￥AØ_laroux 8 3" xfId="10345"/>
    <cellStyle name="Ç¥ÁØ_laroux 8 3" xfId="10594"/>
    <cellStyle name="C￥AØ_laroux 8 4" xfId="11281"/>
    <cellStyle name="Ç¥ÁØ_laroux 8 4" xfId="11189"/>
    <cellStyle name="C￥AØ_laroux 8 5" xfId="12147"/>
    <cellStyle name="Ç¥ÁØ_laroux 8 5" xfId="12071"/>
    <cellStyle name="C￥AØ_laroux 8 6" xfId="12087"/>
    <cellStyle name="Ç¥ÁØ_laroux 8 6" xfId="12552"/>
    <cellStyle name="C￥AØ_laroux 8 7" xfId="12566"/>
    <cellStyle name="Ç¥ÁØ_laroux 8 7" xfId="12927"/>
    <cellStyle name="C￥AØ_laroux 8 8" xfId="12941"/>
    <cellStyle name="Ç¥ÁØ_laroux 8 8" xfId="13265"/>
    <cellStyle name="C￥AØ_laroux 8 9" xfId="13276"/>
    <cellStyle name="Ç¥ÁØ_laroux 8 9" xfId="13533"/>
    <cellStyle name="C￥AØ_laroux 9" xfId="4088"/>
    <cellStyle name="Ç¥ÁØ_laroux 9" xfId="4089"/>
    <cellStyle name="C￥AØ_laroux 9 10" xfId="12221"/>
    <cellStyle name="Ç¥ÁØ_laroux 9 10" xfId="13732"/>
    <cellStyle name="C￥AØ_laroux 9 2" xfId="7873"/>
    <cellStyle name="Ç¥ÁØ_laroux 9 2" xfId="7051"/>
    <cellStyle name="C￥AØ_laroux 9 3" xfId="10638"/>
    <cellStyle name="Ç¥ÁØ_laroux 9 3" xfId="10344"/>
    <cellStyle name="C￥AØ_laroux 9 4" xfId="11491"/>
    <cellStyle name="Ç¥ÁØ_laroux 9 4" xfId="11280"/>
    <cellStyle name="C￥AØ_laroux 9 5" xfId="10822"/>
    <cellStyle name="Ç¥ÁØ_laroux 9 5" xfId="12166"/>
    <cellStyle name="C￥AØ_laroux 9 6" xfId="11565"/>
    <cellStyle name="Ç¥ÁØ_laroux 9 6" xfId="11926"/>
    <cellStyle name="C￥AØ_laroux 9 7" xfId="2188"/>
    <cellStyle name="Ç¥ÁØ_laroux 9 7" xfId="12420"/>
    <cellStyle name="C￥AØ_laroux 9 8" xfId="11337"/>
    <cellStyle name="Ç¥ÁØ_laroux 9 8" xfId="12814"/>
    <cellStyle name="C￥AØ_laroux 9 9" xfId="10564"/>
    <cellStyle name="Ç¥ÁØ_laroux 9 9" xfId="13161"/>
    <cellStyle name="C￥AØ_laroux_1" xfId="4090"/>
    <cellStyle name="Ç¥ÁØ_laroux_1" xfId="791"/>
    <cellStyle name="C￥AØ_laroux_1 10" xfId="5598"/>
    <cellStyle name="Ç¥ÁØ_laroux_1 10" xfId="5595"/>
    <cellStyle name="C￥AØ_laroux_1 11" xfId="5727"/>
    <cellStyle name="Ç¥ÁØ_laroux_1 11" xfId="5728"/>
    <cellStyle name="C￥AØ_laroux_1 12" xfId="5701"/>
    <cellStyle name="Ç¥ÁØ_laroux_1 12" xfId="5700"/>
    <cellStyle name="C￥AØ_laroux_1 13" xfId="5730"/>
    <cellStyle name="Ç¥ÁØ_laroux_1 13" xfId="5731"/>
    <cellStyle name="C￥AØ_laroux_1 14" xfId="5696"/>
    <cellStyle name="Ç¥ÁØ_laroux_1 14" xfId="5695"/>
    <cellStyle name="C￥AØ_laroux_1 15" xfId="5713"/>
    <cellStyle name="Ç¥ÁØ_laroux_1 15" xfId="5714"/>
    <cellStyle name="C￥AØ_laroux_1 16" xfId="5691"/>
    <cellStyle name="Ç¥ÁØ_laroux_1 16" xfId="5744"/>
    <cellStyle name="C￥AØ_laroux_1 17" xfId="5863"/>
    <cellStyle name="Ç¥ÁØ_laroux_1 17" xfId="5864"/>
    <cellStyle name="C￥AØ_laroux_1 2" xfId="5287"/>
    <cellStyle name="Ç¥ÁØ_laroux_1 2" xfId="5288"/>
    <cellStyle name="C￥AØ_laroux_1 3" xfId="5616"/>
    <cellStyle name="Ç¥ÁØ_laroux_1 3" xfId="5617"/>
    <cellStyle name="C￥AØ_laroux_1 4" xfId="5584"/>
    <cellStyle name="Ç¥ÁØ_laroux_1 4" xfId="5583"/>
    <cellStyle name="C￥AØ_laroux_1 5" xfId="5662"/>
    <cellStyle name="Ç¥ÁØ_laroux_1 5" xfId="5622"/>
    <cellStyle name="C￥AØ_laroux_1 6" xfId="5659"/>
    <cellStyle name="Ç¥ÁØ_laroux_1 6" xfId="5630"/>
    <cellStyle name="C￥AØ_laroux_1 7" xfId="5579"/>
    <cellStyle name="Ç¥ÁØ_laroux_1 7" xfId="4802"/>
    <cellStyle name="C￥AØ_laroux_1 8" xfId="5568"/>
    <cellStyle name="Ç¥ÁØ_laroux_1 8" xfId="5661"/>
    <cellStyle name="C￥AØ_laroux_1 9" xfId="5597"/>
    <cellStyle name="Ç¥ÁØ_laroux_1 9" xfId="5580"/>
    <cellStyle name="C￥AØ_laroux_1_4대목표집계표" xfId="5289"/>
    <cellStyle name="Ç¥ÁØ_laroux_2" xfId="792"/>
    <cellStyle name="C￥AØ_laroux_2_4대목표집계표" xfId="5290"/>
    <cellStyle name="Ç¥ÁØ_laroux_3" xfId="793"/>
    <cellStyle name="C￥AØ_laroux_3_4대목표집계표" xfId="5291"/>
    <cellStyle name="Ç¥ÁØ_laroux_4" xfId="794"/>
    <cellStyle name="C￥AØ_laroux_4대목표집계표" xfId="5292"/>
    <cellStyle name="Ç¥ÁØ_laroux_5" xfId="795"/>
    <cellStyle name="C￥AØ_Sheet1" xfId="796"/>
    <cellStyle name="Ç¥ÁØ_Sheet1" xfId="797"/>
    <cellStyle name="C￥AØ_SOON1 " xfId="5293"/>
    <cellStyle name="Calc Currency (0)" xfId="798"/>
    <cellStyle name="Calc Currency (0) 2" xfId="5486"/>
    <cellStyle name="Calc Currency (0) 3" xfId="4481"/>
    <cellStyle name="Calculation" xfId="3107"/>
    <cellStyle name="Calculation 10" xfId="2567"/>
    <cellStyle name="Calculation 11" xfId="6617"/>
    <cellStyle name="Calculation 12" xfId="2223"/>
    <cellStyle name="Calculation 13" xfId="6271"/>
    <cellStyle name="Calculation 14" xfId="2499"/>
    <cellStyle name="Calculation 15" xfId="6186"/>
    <cellStyle name="Calculation 16" xfId="6601"/>
    <cellStyle name="Calculation 17" xfId="2461"/>
    <cellStyle name="Calculation 18" xfId="14034"/>
    <cellStyle name="Calculation 19" xfId="14065"/>
    <cellStyle name="Calculation 2" xfId="5294"/>
    <cellStyle name="Calculation 2 10" xfId="7006"/>
    <cellStyle name="Calculation 2 11" xfId="6949"/>
    <cellStyle name="Calculation 2 12" xfId="5960"/>
    <cellStyle name="Calculation 2 13" xfId="6806"/>
    <cellStyle name="Calculation 2 14" xfId="6846"/>
    <cellStyle name="Calculation 2 15" xfId="14095"/>
    <cellStyle name="Calculation 2 16" xfId="14106"/>
    <cellStyle name="Calculation 2 17" xfId="14086"/>
    <cellStyle name="Calculation 2 18" xfId="14068"/>
    <cellStyle name="Calculation 2 19" xfId="14047"/>
    <cellStyle name="Calculation 2 2" xfId="5798"/>
    <cellStyle name="Calculation 2 2 10" xfId="6578"/>
    <cellStyle name="Calculation 2 2 11" xfId="6281"/>
    <cellStyle name="Calculation 2 2 12" xfId="10352"/>
    <cellStyle name="Calculation 2 2 13" xfId="14126"/>
    <cellStyle name="Calculation 2 2 14" xfId="6532"/>
    <cellStyle name="Calculation 2 2 15" xfId="2244"/>
    <cellStyle name="Calculation 2 2 16" xfId="14094"/>
    <cellStyle name="Calculation 2 2 17" xfId="14038"/>
    <cellStyle name="Calculation 2 2 18" xfId="14070"/>
    <cellStyle name="Calculation 2 2 19" xfId="6800"/>
    <cellStyle name="Calculation 2 2 2" xfId="7079"/>
    <cellStyle name="Calculation 2 2 2 2" xfId="13928"/>
    <cellStyle name="Calculation 2 2 2 3" xfId="17277"/>
    <cellStyle name="Calculation 2 2 20" xfId="14349"/>
    <cellStyle name="Calculation 2 2 21" xfId="14372"/>
    <cellStyle name="Calculation 2 2 22" xfId="14708"/>
    <cellStyle name="Calculation 2 2 23" xfId="14574"/>
    <cellStyle name="Calculation 2 2 24" xfId="14631"/>
    <cellStyle name="Calculation 2 2 25" xfId="14718"/>
    <cellStyle name="Calculation 2 2 26" xfId="14630"/>
    <cellStyle name="Calculation 2 2 27" xfId="14669"/>
    <cellStyle name="Calculation 2 2 28" xfId="15116"/>
    <cellStyle name="Calculation 2 2 29" xfId="14905"/>
    <cellStyle name="Calculation 2 2 3" xfId="6856"/>
    <cellStyle name="Calculation 2 2 30" xfId="15379"/>
    <cellStyle name="Calculation 2 2 31" xfId="14690"/>
    <cellStyle name="Calculation 2 2 32" xfId="14331"/>
    <cellStyle name="Calculation 2 2 33" xfId="14580"/>
    <cellStyle name="Calculation 2 2 34" xfId="14681"/>
    <cellStyle name="Calculation 2 2 35" xfId="16415"/>
    <cellStyle name="Calculation 2 2 36" xfId="15896"/>
    <cellStyle name="Calculation 2 2 37" xfId="16535"/>
    <cellStyle name="Calculation 2 2 38" xfId="16035"/>
    <cellStyle name="Calculation 2 2 39" xfId="16295"/>
    <cellStyle name="Calculation 2 2 4" xfId="2882"/>
    <cellStyle name="Calculation 2 2 40" xfId="16330"/>
    <cellStyle name="Calculation 2 2 41" xfId="16118"/>
    <cellStyle name="Calculation 2 2 42" xfId="15840"/>
    <cellStyle name="Calculation 2 2 43" xfId="15821"/>
    <cellStyle name="Calculation 2 2 44" xfId="15838"/>
    <cellStyle name="Calculation 2 2 45" xfId="16157"/>
    <cellStyle name="Calculation 2 2 46" xfId="15983"/>
    <cellStyle name="Calculation 2 2 47" xfId="15881"/>
    <cellStyle name="Calculation 2 2 48" xfId="15912"/>
    <cellStyle name="Calculation 2 2 49" xfId="16120"/>
    <cellStyle name="Calculation 2 2 5" xfId="6243"/>
    <cellStyle name="Calculation 2 2 50" xfId="15818"/>
    <cellStyle name="Calculation 2 2 51" xfId="16683"/>
    <cellStyle name="Calculation 2 2 52" xfId="17104"/>
    <cellStyle name="Calculation 2 2 6" xfId="2786"/>
    <cellStyle name="Calculation 2 2 7" xfId="6872"/>
    <cellStyle name="Calculation 2 2 8" xfId="5950"/>
    <cellStyle name="Calculation 2 2 9" xfId="6941"/>
    <cellStyle name="Calculation 2 20" xfId="6044"/>
    <cellStyle name="Calculation 2 21" xfId="6679"/>
    <cellStyle name="Calculation 2 22" xfId="14322"/>
    <cellStyle name="Calculation 2 23" xfId="14761"/>
    <cellStyle name="Calculation 2 24" xfId="14582"/>
    <cellStyle name="Calculation 2 25" xfId="14620"/>
    <cellStyle name="Calculation 2 26" xfId="14891"/>
    <cellStyle name="Calculation 2 27" xfId="14333"/>
    <cellStyle name="Calculation 2 28" xfId="14800"/>
    <cellStyle name="Calculation 2 29" xfId="14892"/>
    <cellStyle name="Calculation 2 3" xfId="5889"/>
    <cellStyle name="Calculation 2 3 10" xfId="7559"/>
    <cellStyle name="Calculation 2 3 11" xfId="7596"/>
    <cellStyle name="Calculation 2 3 12" xfId="13902"/>
    <cellStyle name="Calculation 2 3 13" xfId="14146"/>
    <cellStyle name="Calculation 2 3 14" xfId="14170"/>
    <cellStyle name="Calculation 2 3 15" xfId="14192"/>
    <cellStyle name="Calculation 2 3 16" xfId="14213"/>
    <cellStyle name="Calculation 2 3 17" xfId="14234"/>
    <cellStyle name="Calculation 2 3 18" xfId="14257"/>
    <cellStyle name="Calculation 2 3 19" xfId="7009"/>
    <cellStyle name="Calculation 2 3 2" xfId="7132"/>
    <cellStyle name="Calculation 2 3 20" xfId="15216"/>
    <cellStyle name="Calculation 2 3 21" xfId="15239"/>
    <cellStyle name="Calculation 2 3 22" xfId="15268"/>
    <cellStyle name="Calculation 2 3 23" xfId="15289"/>
    <cellStyle name="Calculation 2 3 24" xfId="15318"/>
    <cellStyle name="Calculation 2 3 25" xfId="15373"/>
    <cellStyle name="Calculation 2 3 26" xfId="15418"/>
    <cellStyle name="Calculation 2 3 27" xfId="14806"/>
    <cellStyle name="Calculation 2 3 28" xfId="15447"/>
    <cellStyle name="Calculation 2 3 29" xfId="15472"/>
    <cellStyle name="Calculation 2 3 3" xfId="7216"/>
    <cellStyle name="Calculation 2 3 30" xfId="15555"/>
    <cellStyle name="Calculation 2 3 31" xfId="15578"/>
    <cellStyle name="Calculation 2 3 32" xfId="15604"/>
    <cellStyle name="Calculation 2 3 33" xfId="15624"/>
    <cellStyle name="Calculation 2 3 34" xfId="14617"/>
    <cellStyle name="Calculation 2 3 35" xfId="16478"/>
    <cellStyle name="Calculation 2 3 36" xfId="16604"/>
    <cellStyle name="Calculation 2 3 37" xfId="16630"/>
    <cellStyle name="Calculation 2 3 38" xfId="16652"/>
    <cellStyle name="Calculation 2 3 39" xfId="16679"/>
    <cellStyle name="Calculation 2 3 4" xfId="7319"/>
    <cellStyle name="Calculation 2 3 40" xfId="16705"/>
    <cellStyle name="Calculation 2 3 41" xfId="16747"/>
    <cellStyle name="Calculation 2 3 42" xfId="16769"/>
    <cellStyle name="Calculation 2 3 43" xfId="16836"/>
    <cellStyle name="Calculation 2 3 44" xfId="16859"/>
    <cellStyle name="Calculation 2 3 45" xfId="16886"/>
    <cellStyle name="Calculation 2 3 46" xfId="16910"/>
    <cellStyle name="Calculation 2 3 47" xfId="16130"/>
    <cellStyle name="Calculation 2 3 48" xfId="16961"/>
    <cellStyle name="Calculation 2 3 49" xfId="16981"/>
    <cellStyle name="Calculation 2 3 5" xfId="7351"/>
    <cellStyle name="Calculation 2 3 50" xfId="16154"/>
    <cellStyle name="Calculation 2 3 51" xfId="17004"/>
    <cellStyle name="Calculation 2 3 52" xfId="17251"/>
    <cellStyle name="Calculation 2 3 6" xfId="7412"/>
    <cellStyle name="Calculation 2 3 7" xfId="7439"/>
    <cellStyle name="Calculation 2 3 8" xfId="6506"/>
    <cellStyle name="Calculation 2 3 9" xfId="7528"/>
    <cellStyle name="Calculation 2 30" xfId="15165"/>
    <cellStyle name="Calculation 2 31" xfId="14438"/>
    <cellStyle name="Calculation 2 32" xfId="14468"/>
    <cellStyle name="Calculation 2 33" xfId="15433"/>
    <cellStyle name="Calculation 2 34" xfId="15182"/>
    <cellStyle name="Calculation 2 35" xfId="14510"/>
    <cellStyle name="Calculation 2 36" xfId="14713"/>
    <cellStyle name="Calculation 2 37" xfId="16299"/>
    <cellStyle name="Calculation 2 38" xfId="15961"/>
    <cellStyle name="Calculation 2 39" xfId="15691"/>
    <cellStyle name="Calculation 2 4" xfId="6867"/>
    <cellStyle name="Calculation 2 40" xfId="15941"/>
    <cellStyle name="Calculation 2 41" xfId="16208"/>
    <cellStyle name="Calculation 2 42" xfId="15996"/>
    <cellStyle name="Calculation 2 43" xfId="16188"/>
    <cellStyle name="Calculation 2 44" xfId="16509"/>
    <cellStyle name="Calculation 2 45" xfId="15841"/>
    <cellStyle name="Calculation 2 46" xfId="15832"/>
    <cellStyle name="Calculation 2 47" xfId="16090"/>
    <cellStyle name="Calculation 2 48" xfId="16309"/>
    <cellStyle name="Calculation 2 49" xfId="16191"/>
    <cellStyle name="Calculation 2 5" xfId="3006"/>
    <cellStyle name="Calculation 2 50" xfId="16607"/>
    <cellStyle name="Calculation 2 51" xfId="15797"/>
    <cellStyle name="Calculation 2 52" xfId="15956"/>
    <cellStyle name="Calculation 2 53" xfId="16511"/>
    <cellStyle name="Calculation 2 54" xfId="17079"/>
    <cellStyle name="Calculation 2 6" xfId="2373"/>
    <cellStyle name="Calculation 2 7" xfId="6958"/>
    <cellStyle name="Calculation 2 8" xfId="2299"/>
    <cellStyle name="Calculation 2 9" xfId="6809"/>
    <cellStyle name="Calculation 20" xfId="6723"/>
    <cellStyle name="Calculation 21" xfId="14061"/>
    <cellStyle name="Calculation 22" xfId="6641"/>
    <cellStyle name="Calculation 23" xfId="14875"/>
    <cellStyle name="Calculation 24" xfId="14738"/>
    <cellStyle name="Calculation 25" xfId="14645"/>
    <cellStyle name="Calculation 26" xfId="15035"/>
    <cellStyle name="Calculation 27" xfId="14651"/>
    <cellStyle name="Calculation 28" xfId="14730"/>
    <cellStyle name="Calculation 29" xfId="14855"/>
    <cellStyle name="Calculation 3" xfId="5774"/>
    <cellStyle name="Calculation 3 10" xfId="2434"/>
    <cellStyle name="Calculation 3 11" xfId="7293"/>
    <cellStyle name="Calculation 3 12" xfId="6702"/>
    <cellStyle name="Calculation 3 13" xfId="14116"/>
    <cellStyle name="Calculation 3 14" xfId="14019"/>
    <cellStyle name="Calculation 3 15" xfId="2979"/>
    <cellStyle name="Calculation 3 16" xfId="3000"/>
    <cellStyle name="Calculation 3 17" xfId="2160"/>
    <cellStyle name="Calculation 3 18" xfId="6288"/>
    <cellStyle name="Calculation 3 19" xfId="14036"/>
    <cellStyle name="Calculation 3 2" xfId="7064"/>
    <cellStyle name="Calculation 3 2 2" xfId="13953"/>
    <cellStyle name="Calculation 3 2 2 2" xfId="17303"/>
    <cellStyle name="Calculation 3 2 3" xfId="13838"/>
    <cellStyle name="Calculation 3 2 4" xfId="17186"/>
    <cellStyle name="Calculation 3 20" xfId="14357"/>
    <cellStyle name="Calculation 3 21" xfId="14546"/>
    <cellStyle name="Calculation 3 22" xfId="14965"/>
    <cellStyle name="Calculation 3 23" xfId="14361"/>
    <cellStyle name="Calculation 3 24" xfId="14428"/>
    <cellStyle name="Calculation 3 25" xfId="14963"/>
    <cellStyle name="Calculation 3 26" xfId="14801"/>
    <cellStyle name="Calculation 3 27" xfId="14760"/>
    <cellStyle name="Calculation 3 28" xfId="15254"/>
    <cellStyle name="Calculation 3 29" xfId="14508"/>
    <cellStyle name="Calculation 3 3" xfId="2313"/>
    <cellStyle name="Calculation 3 3 2" xfId="13884"/>
    <cellStyle name="Calculation 3 3 3" xfId="17233"/>
    <cellStyle name="Calculation 3 30" xfId="14410"/>
    <cellStyle name="Calculation 3 31" xfId="14632"/>
    <cellStyle name="Calculation 3 32" xfId="15489"/>
    <cellStyle name="Calculation 3 33" xfId="14837"/>
    <cellStyle name="Calculation 3 34" xfId="14433"/>
    <cellStyle name="Calculation 3 35" xfId="16393"/>
    <cellStyle name="Calculation 3 36" xfId="16182"/>
    <cellStyle name="Calculation 3 37" xfId="15707"/>
    <cellStyle name="Calculation 3 38" xfId="15802"/>
    <cellStyle name="Calculation 3 39" xfId="16213"/>
    <cellStyle name="Calculation 3 4" xfId="6732"/>
    <cellStyle name="Calculation 3 40" xfId="15957"/>
    <cellStyle name="Calculation 3 41" xfId="15954"/>
    <cellStyle name="Calculation 3 42" xfId="16333"/>
    <cellStyle name="Calculation 3 43" xfId="15689"/>
    <cellStyle name="Calculation 3 44" xfId="15908"/>
    <cellStyle name="Calculation 3 45" xfId="15890"/>
    <cellStyle name="Calculation 3 46" xfId="15697"/>
    <cellStyle name="Calculation 3 47" xfId="16102"/>
    <cellStyle name="Calculation 3 48" xfId="16087"/>
    <cellStyle name="Calculation 3 49" xfId="15774"/>
    <cellStyle name="Calculation 3 5" xfId="2453"/>
    <cellStyle name="Calculation 3 50" xfId="16337"/>
    <cellStyle name="Calculation 3 51" xfId="16150"/>
    <cellStyle name="Calculation 3 52" xfId="17060"/>
    <cellStyle name="Calculation 3 6" xfId="2462"/>
    <cellStyle name="Calculation 3 7" xfId="2806"/>
    <cellStyle name="Calculation 3 8" xfId="2505"/>
    <cellStyle name="Calculation 3 9" xfId="2448"/>
    <cellStyle name="Calculation 30" xfId="14461"/>
    <cellStyle name="Calculation 31" xfId="14657"/>
    <cellStyle name="Calculation 32" xfId="14830"/>
    <cellStyle name="Calculation 33" xfId="14581"/>
    <cellStyle name="Calculation 34" xfId="14334"/>
    <cellStyle name="Calculation 35" xfId="14864"/>
    <cellStyle name="Calculation 36" xfId="14424"/>
    <cellStyle name="Calculation 37" xfId="15582"/>
    <cellStyle name="Calculation 38" xfId="15994"/>
    <cellStyle name="Calculation 39" xfId="15684"/>
    <cellStyle name="Calculation 4" xfId="5855"/>
    <cellStyle name="Calculation 4 10" xfId="6173"/>
    <cellStyle name="Calculation 4 11" xfId="7519"/>
    <cellStyle name="Calculation 4 12" xfId="9959"/>
    <cellStyle name="Calculation 4 13" xfId="14135"/>
    <cellStyle name="Calculation 4 14" xfId="6724"/>
    <cellStyle name="Calculation 4 15" xfId="2432"/>
    <cellStyle name="Calculation 4 16" xfId="14160"/>
    <cellStyle name="Calculation 4 17" xfId="14183"/>
    <cellStyle name="Calculation 4 18" xfId="2865"/>
    <cellStyle name="Calculation 4 19" xfId="2698"/>
    <cellStyle name="Calculation 4 2" xfId="7108"/>
    <cellStyle name="Calculation 4 2 2" xfId="13913"/>
    <cellStyle name="Calculation 4 2 3" xfId="17262"/>
    <cellStyle name="Calculation 4 20" xfId="14719"/>
    <cellStyle name="Calculation 4 21" xfId="14834"/>
    <cellStyle name="Calculation 4 22" xfId="15255"/>
    <cellStyle name="Calculation 4 23" xfId="14942"/>
    <cellStyle name="Calculation 4 24" xfId="14456"/>
    <cellStyle name="Calculation 4 25" xfId="14976"/>
    <cellStyle name="Calculation 4 26" xfId="14445"/>
    <cellStyle name="Calculation 4 27" xfId="14572"/>
    <cellStyle name="Calculation 4 28" xfId="15403"/>
    <cellStyle name="Calculation 4 29" xfId="15460"/>
    <cellStyle name="Calculation 4 3" xfId="6110"/>
    <cellStyle name="Calculation 4 30" xfId="14740"/>
    <cellStyle name="Calculation 4 31" xfId="14699"/>
    <cellStyle name="Calculation 4 32" xfId="15592"/>
    <cellStyle name="Calculation 4 33" xfId="14680"/>
    <cellStyle name="Calculation 4 34" xfId="15487"/>
    <cellStyle name="Calculation 4 35" xfId="16450"/>
    <cellStyle name="Calculation 4 36" xfId="15778"/>
    <cellStyle name="Calculation 4 37" xfId="15880"/>
    <cellStyle name="Calculation 4 38" xfId="16029"/>
    <cellStyle name="Calculation 4 39" xfId="16620"/>
    <cellStyle name="Calculation 4 4" xfId="3051"/>
    <cellStyle name="Calculation 4 40" xfId="16088"/>
    <cellStyle name="Calculation 4 41" xfId="15831"/>
    <cellStyle name="Calculation 4 42" xfId="16285"/>
    <cellStyle name="Calculation 4 43" xfId="16542"/>
    <cellStyle name="Calculation 4 44" xfId="16013"/>
    <cellStyle name="Calculation 4 45" xfId="16873"/>
    <cellStyle name="Calculation 4 46" xfId="16036"/>
    <cellStyle name="Calculation 4 47" xfId="15705"/>
    <cellStyle name="Calculation 4 48" xfId="15863"/>
    <cellStyle name="Calculation 4 49" xfId="16046"/>
    <cellStyle name="Calculation 4 5" xfId="3040"/>
    <cellStyle name="Calculation 4 50" xfId="16127"/>
    <cellStyle name="Calculation 4 51" xfId="16195"/>
    <cellStyle name="Calculation 4 52" xfId="17090"/>
    <cellStyle name="Calculation 4 6" xfId="7045"/>
    <cellStyle name="Calculation 4 7" xfId="6929"/>
    <cellStyle name="Calculation 4 8" xfId="6179"/>
    <cellStyle name="Calculation 4 9" xfId="7509"/>
    <cellStyle name="Calculation 40" xfId="16290"/>
    <cellStyle name="Calculation 41" xfId="15927"/>
    <cellStyle name="Calculation 42" xfId="15696"/>
    <cellStyle name="Calculation 43" xfId="16250"/>
    <cellStyle name="Calculation 44" xfId="16240"/>
    <cellStyle name="Calculation 45" xfId="16104"/>
    <cellStyle name="Calculation 46" xfId="16071"/>
    <cellStyle name="Calculation 47" xfId="16512"/>
    <cellStyle name="Calculation 48" xfId="16201"/>
    <cellStyle name="Calculation 49" xfId="16175"/>
    <cellStyle name="Calculation 5" xfId="5875"/>
    <cellStyle name="Calculation 5 10" xfId="7550"/>
    <cellStyle name="Calculation 5 11" xfId="7586"/>
    <cellStyle name="Calculation 5 12" xfId="13782"/>
    <cellStyle name="Calculation 5 13" xfId="14162"/>
    <cellStyle name="Calculation 5 14" xfId="14185"/>
    <cellStyle name="Calculation 5 15" xfId="14206"/>
    <cellStyle name="Calculation 5 16" xfId="14227"/>
    <cellStyle name="Calculation 5 17" xfId="14248"/>
    <cellStyle name="Calculation 5 18" xfId="7061"/>
    <cellStyle name="Calculation 5 19" xfId="14603"/>
    <cellStyle name="Calculation 5 2" xfId="7123"/>
    <cellStyle name="Calculation 5 2 2" xfId="13930"/>
    <cellStyle name="Calculation 5 2 3" xfId="17279"/>
    <cellStyle name="Calculation 5 20" xfId="15229"/>
    <cellStyle name="Calculation 5 21" xfId="15261"/>
    <cellStyle name="Calculation 5 22" xfId="14290"/>
    <cellStyle name="Calculation 5 23" xfId="15309"/>
    <cellStyle name="Calculation 5 24" xfId="14766"/>
    <cellStyle name="Calculation 5 25" xfId="14736"/>
    <cellStyle name="Calculation 5 26" xfId="14314"/>
    <cellStyle name="Calculation 5 27" xfId="15438"/>
    <cellStyle name="Calculation 5 28" xfId="15465"/>
    <cellStyle name="Calculation 5 29" xfId="14912"/>
    <cellStyle name="Calculation 5 3" xfId="6894"/>
    <cellStyle name="Calculation 5 30" xfId="15569"/>
    <cellStyle name="Calculation 5 31" xfId="15597"/>
    <cellStyle name="Calculation 5 32" xfId="15617"/>
    <cellStyle name="Calculation 5 33" xfId="14935"/>
    <cellStyle name="Calculation 5 34" xfId="16466"/>
    <cellStyle name="Calculation 5 35" xfId="15964"/>
    <cellStyle name="Calculation 5 36" xfId="16622"/>
    <cellStyle name="Calculation 5 37" xfId="16644"/>
    <cellStyle name="Calculation 5 38" xfId="16670"/>
    <cellStyle name="Calculation 5 39" xfId="16695"/>
    <cellStyle name="Calculation 5 4" xfId="6709"/>
    <cellStyle name="Calculation 5 40" xfId="15943"/>
    <cellStyle name="Calculation 5 41" xfId="16762"/>
    <cellStyle name="Calculation 5 42" xfId="16829"/>
    <cellStyle name="Calculation 5 43" xfId="16852"/>
    <cellStyle name="Calculation 5 44" xfId="16879"/>
    <cellStyle name="Calculation 5 45" xfId="16901"/>
    <cellStyle name="Calculation 5 46" xfId="15860"/>
    <cellStyle name="Calculation 5 47" xfId="16954"/>
    <cellStyle name="Calculation 5 48" xfId="16974"/>
    <cellStyle name="Calculation 5 49" xfId="16727"/>
    <cellStyle name="Calculation 5 5" xfId="7342"/>
    <cellStyle name="Calculation 5 50" xfId="16997"/>
    <cellStyle name="Calculation 5 51" xfId="17106"/>
    <cellStyle name="Calculation 5 6" xfId="6105"/>
    <cellStyle name="Calculation 5 7" xfId="7432"/>
    <cellStyle name="Calculation 5 8" xfId="6090"/>
    <cellStyle name="Calculation 5 9" xfId="7521"/>
    <cellStyle name="Calculation 50" xfId="16671"/>
    <cellStyle name="Calculation 51" xfId="16811"/>
    <cellStyle name="Calculation 52" xfId="15704"/>
    <cellStyle name="Calculation 53" xfId="15744"/>
    <cellStyle name="Calculation 54" xfId="16125"/>
    <cellStyle name="Calculation 55" xfId="17023"/>
    <cellStyle name="Calculation 6" xfId="5926"/>
    <cellStyle name="Calculation 6 2" xfId="13849"/>
    <cellStyle name="Calculation 6 3" xfId="17197"/>
    <cellStyle name="Calculation 7" xfId="6573"/>
    <cellStyle name="Calculation 8" xfId="2405"/>
    <cellStyle name="Calculation 9" xfId="7133"/>
    <cellStyle name="Case" xfId="799"/>
    <cellStyle name="category" xfId="800"/>
    <cellStyle name="category 2" xfId="5487"/>
    <cellStyle name="category 3" xfId="4480"/>
    <cellStyle name="Changeable" xfId="5295"/>
    <cellStyle name="Check Cell" xfId="3106"/>
    <cellStyle name="Check Cell 2" xfId="5296"/>
    <cellStyle name="Check Cell 2 2" xfId="6707"/>
    <cellStyle name="CIAIAU，μAc" xfId="5297"/>
    <cellStyle name="Comma" xfId="801"/>
    <cellStyle name="Comma  - Style1" xfId="802"/>
    <cellStyle name="Comma  - Style1 10" xfId="803"/>
    <cellStyle name="Comma  - Style1 11" xfId="804"/>
    <cellStyle name="Comma  - Style1 12" xfId="805"/>
    <cellStyle name="Comma  - Style1 13" xfId="806"/>
    <cellStyle name="Comma  - Style1 14" xfId="807"/>
    <cellStyle name="Comma  - Style1 15" xfId="808"/>
    <cellStyle name="Comma  - Style1 16" xfId="809"/>
    <cellStyle name="Comma  - Style1 2" xfId="810"/>
    <cellStyle name="Comma  - Style1 3" xfId="811"/>
    <cellStyle name="Comma  - Style1 3 2" xfId="6570"/>
    <cellStyle name="Comma  - Style1 4" xfId="812"/>
    <cellStyle name="Comma  - Style1 5" xfId="813"/>
    <cellStyle name="Comma  - Style1 6" xfId="814"/>
    <cellStyle name="Comma  - Style1 7" xfId="815"/>
    <cellStyle name="Comma  - Style1 8" xfId="816"/>
    <cellStyle name="Comma  - Style1 9" xfId="817"/>
    <cellStyle name="Comma  - Style2" xfId="818"/>
    <cellStyle name="Comma  - Style2 10" xfId="819"/>
    <cellStyle name="Comma  - Style2 11" xfId="820"/>
    <cellStyle name="Comma  - Style2 12" xfId="821"/>
    <cellStyle name="Comma  - Style2 13" xfId="822"/>
    <cellStyle name="Comma  - Style2 14" xfId="823"/>
    <cellStyle name="Comma  - Style2 15" xfId="824"/>
    <cellStyle name="Comma  - Style2 16" xfId="825"/>
    <cellStyle name="Comma  - Style2 2" xfId="826"/>
    <cellStyle name="Comma  - Style2 3" xfId="827"/>
    <cellStyle name="Comma  - Style2 3 2" xfId="6832"/>
    <cellStyle name="Comma  - Style2 4" xfId="828"/>
    <cellStyle name="Comma  - Style2 5" xfId="829"/>
    <cellStyle name="Comma  - Style2 6" xfId="830"/>
    <cellStyle name="Comma  - Style2 7" xfId="831"/>
    <cellStyle name="Comma  - Style2 8" xfId="832"/>
    <cellStyle name="Comma  - Style2 9" xfId="833"/>
    <cellStyle name="Comma  - Style3" xfId="834"/>
    <cellStyle name="Comma  - Style3 10" xfId="835"/>
    <cellStyle name="Comma  - Style3 11" xfId="836"/>
    <cellStyle name="Comma  - Style3 12" xfId="837"/>
    <cellStyle name="Comma  - Style3 13" xfId="838"/>
    <cellStyle name="Comma  - Style3 14" xfId="839"/>
    <cellStyle name="Comma  - Style3 15" xfId="840"/>
    <cellStyle name="Comma  - Style3 16" xfId="841"/>
    <cellStyle name="Comma  - Style3 2" xfId="842"/>
    <cellStyle name="Comma  - Style3 3" xfId="843"/>
    <cellStyle name="Comma  - Style3 3 2" xfId="6229"/>
    <cellStyle name="Comma  - Style3 4" xfId="844"/>
    <cellStyle name="Comma  - Style3 5" xfId="845"/>
    <cellStyle name="Comma  - Style3 6" xfId="846"/>
    <cellStyle name="Comma  - Style3 7" xfId="847"/>
    <cellStyle name="Comma  - Style3 8" xfId="848"/>
    <cellStyle name="Comma  - Style3 9" xfId="849"/>
    <cellStyle name="Comma  - Style4" xfId="850"/>
    <cellStyle name="Comma  - Style4 10" xfId="851"/>
    <cellStyle name="Comma  - Style4 11" xfId="852"/>
    <cellStyle name="Comma  - Style4 12" xfId="853"/>
    <cellStyle name="Comma  - Style4 13" xfId="854"/>
    <cellStyle name="Comma  - Style4 14" xfId="855"/>
    <cellStyle name="Comma  - Style4 15" xfId="856"/>
    <cellStyle name="Comma  - Style4 16" xfId="857"/>
    <cellStyle name="Comma  - Style4 2" xfId="858"/>
    <cellStyle name="Comma  - Style4 3" xfId="859"/>
    <cellStyle name="Comma  - Style4 3 2" xfId="6091"/>
    <cellStyle name="Comma  - Style4 4" xfId="860"/>
    <cellStyle name="Comma  - Style4 5" xfId="861"/>
    <cellStyle name="Comma  - Style4 6" xfId="862"/>
    <cellStyle name="Comma  - Style4 7" xfId="863"/>
    <cellStyle name="Comma  - Style4 8" xfId="864"/>
    <cellStyle name="Comma  - Style4 9" xfId="865"/>
    <cellStyle name="Comma  - Style5" xfId="866"/>
    <cellStyle name="Comma  - Style5 10" xfId="867"/>
    <cellStyle name="Comma  - Style5 11" xfId="868"/>
    <cellStyle name="Comma  - Style5 12" xfId="869"/>
    <cellStyle name="Comma  - Style5 13" xfId="870"/>
    <cellStyle name="Comma  - Style5 14" xfId="871"/>
    <cellStyle name="Comma  - Style5 15" xfId="872"/>
    <cellStyle name="Comma  - Style5 16" xfId="873"/>
    <cellStyle name="Comma  - Style5 2" xfId="874"/>
    <cellStyle name="Comma  - Style5 3" xfId="875"/>
    <cellStyle name="Comma  - Style5 3 2" xfId="2729"/>
    <cellStyle name="Comma  - Style5 4" xfId="876"/>
    <cellStyle name="Comma  - Style5 5" xfId="877"/>
    <cellStyle name="Comma  - Style5 6" xfId="878"/>
    <cellStyle name="Comma  - Style5 7" xfId="879"/>
    <cellStyle name="Comma  - Style5 8" xfId="880"/>
    <cellStyle name="Comma  - Style5 9" xfId="881"/>
    <cellStyle name="Comma  - Style6" xfId="882"/>
    <cellStyle name="Comma  - Style6 10" xfId="883"/>
    <cellStyle name="Comma  - Style6 11" xfId="884"/>
    <cellStyle name="Comma  - Style6 12" xfId="885"/>
    <cellStyle name="Comma  - Style6 13" xfId="886"/>
    <cellStyle name="Comma  - Style6 14" xfId="887"/>
    <cellStyle name="Comma  - Style6 15" xfId="888"/>
    <cellStyle name="Comma  - Style6 16" xfId="889"/>
    <cellStyle name="Comma  - Style6 2" xfId="890"/>
    <cellStyle name="Comma  - Style6 3" xfId="891"/>
    <cellStyle name="Comma  - Style6 3 2" xfId="6245"/>
    <cellStyle name="Comma  - Style6 4" xfId="892"/>
    <cellStyle name="Comma  - Style6 5" xfId="893"/>
    <cellStyle name="Comma  - Style6 6" xfId="894"/>
    <cellStyle name="Comma  - Style6 7" xfId="895"/>
    <cellStyle name="Comma  - Style6 8" xfId="896"/>
    <cellStyle name="Comma  - Style6 9" xfId="897"/>
    <cellStyle name="Comma  - Style7" xfId="898"/>
    <cellStyle name="Comma  - Style7 10" xfId="899"/>
    <cellStyle name="Comma  - Style7 11" xfId="900"/>
    <cellStyle name="Comma  - Style7 12" xfId="901"/>
    <cellStyle name="Comma  - Style7 13" xfId="902"/>
    <cellStyle name="Comma  - Style7 14" xfId="903"/>
    <cellStyle name="Comma  - Style7 15" xfId="904"/>
    <cellStyle name="Comma  - Style7 16" xfId="905"/>
    <cellStyle name="Comma  - Style7 2" xfId="906"/>
    <cellStyle name="Comma  - Style7 3" xfId="907"/>
    <cellStyle name="Comma  - Style7 3 2" xfId="7047"/>
    <cellStyle name="Comma  - Style7 4" xfId="908"/>
    <cellStyle name="Comma  - Style7 5" xfId="909"/>
    <cellStyle name="Comma  - Style7 6" xfId="910"/>
    <cellStyle name="Comma  - Style7 7" xfId="911"/>
    <cellStyle name="Comma  - Style7 8" xfId="912"/>
    <cellStyle name="Comma  - Style7 9" xfId="913"/>
    <cellStyle name="Comma  - Style8" xfId="914"/>
    <cellStyle name="Comma  - Style8 10" xfId="915"/>
    <cellStyle name="Comma  - Style8 11" xfId="916"/>
    <cellStyle name="Comma  - Style8 12" xfId="917"/>
    <cellStyle name="Comma  - Style8 13" xfId="918"/>
    <cellStyle name="Comma  - Style8 14" xfId="919"/>
    <cellStyle name="Comma  - Style8 15" xfId="920"/>
    <cellStyle name="Comma  - Style8 16" xfId="921"/>
    <cellStyle name="Comma  - Style8 2" xfId="922"/>
    <cellStyle name="Comma  - Style8 3" xfId="923"/>
    <cellStyle name="Comma  - Style8 3 2" xfId="2826"/>
    <cellStyle name="Comma  - Style8 4" xfId="924"/>
    <cellStyle name="Comma  - Style8 5" xfId="925"/>
    <cellStyle name="Comma  - Style8 6" xfId="926"/>
    <cellStyle name="Comma  - Style8 7" xfId="927"/>
    <cellStyle name="Comma  - Style8 8" xfId="928"/>
    <cellStyle name="Comma  - Style8 9" xfId="929"/>
    <cellStyle name="Comma [0]" xfId="930"/>
    <cellStyle name="Comma [0] 2" xfId="4091"/>
    <cellStyle name="Comma [0] 2 2" xfId="6026"/>
    <cellStyle name="Comma [0] 2 3" xfId="7380"/>
    <cellStyle name="Comma [0] 2 3 3" xfId="5993"/>
    <cellStyle name="Comma [0] 2 4" xfId="6773"/>
    <cellStyle name="Comma [0] 2 5" xfId="2286"/>
    <cellStyle name="Comma [0] 3" xfId="2760"/>
    <cellStyle name="Comma [0]_ sg&amp;" xfId="2829"/>
    <cellStyle name="Comma [1]" xfId="5298"/>
    <cellStyle name="Comma [2]" xfId="5299"/>
    <cellStyle name="Comma [3]" xfId="5300"/>
    <cellStyle name="Comma 0" xfId="4092"/>
    <cellStyle name="Comma 2" xfId="4093"/>
    <cellStyle name="Comma 2 2" xfId="5538"/>
    <cellStyle name="Comma 2 2 2" xfId="6974"/>
    <cellStyle name="Comma 2 3" xfId="5301"/>
    <cellStyle name="Comma 2 3 2" xfId="2355"/>
    <cellStyle name="Comma 3" xfId="6244"/>
    <cellStyle name="comma zerodec" xfId="931"/>
    <cellStyle name="Comma_  우리자산운용연결정산표검토의 워크시트" xfId="5302"/>
    <cellStyle name="Comma0" xfId="932"/>
    <cellStyle name="Copied" xfId="933"/>
    <cellStyle name="Copied 2" xfId="5488"/>
    <cellStyle name="Copied 3" xfId="4478"/>
    <cellStyle name="Curren?y_9월경비_1월회비내역 (2)_1" xfId="4094"/>
    <cellStyle name="Curren?_x0012_퐀_x0017_?" xfId="5303"/>
    <cellStyle name="Currency" xfId="934"/>
    <cellStyle name="Currency [0]" xfId="935"/>
    <cellStyle name="Currency [0] 2" xfId="4095"/>
    <cellStyle name="Currency [0]_ " xfId="6284"/>
    <cellStyle name="Currency [1]" xfId="5304"/>
    <cellStyle name="Currency [2]" xfId="5305"/>
    <cellStyle name="Currency [3]" xfId="5306"/>
    <cellStyle name="Currency 0" xfId="4096"/>
    <cellStyle name="Currency 2" xfId="4097"/>
    <cellStyle name="currency-$" xfId="936"/>
    <cellStyle name="currency-$ 2" xfId="937"/>
    <cellStyle name="currency-$ 2 2" xfId="2628"/>
    <cellStyle name="currency-$ 2 2 2" xfId="13878"/>
    <cellStyle name="currency-$ 2 2 2 2" xfId="17227"/>
    <cellStyle name="currency-$ 2 2 3" xfId="17054"/>
    <cellStyle name="currency-$ 3" xfId="938"/>
    <cellStyle name="currency-$ 3 2" xfId="13787"/>
    <cellStyle name="currency-$ 3 2 2" xfId="13958"/>
    <cellStyle name="currency-$ 3 2 2 2" xfId="17308"/>
    <cellStyle name="currency-$ 3 2 3" xfId="17112"/>
    <cellStyle name="currency-$ 4" xfId="939"/>
    <cellStyle name="currency-$ 4 2" xfId="13788"/>
    <cellStyle name="currency-$ 4 2 2" xfId="13959"/>
    <cellStyle name="currency-$ 4 2 2 2" xfId="17309"/>
    <cellStyle name="currency-$ 4 2 3" xfId="17113"/>
    <cellStyle name="currency-$ 5" xfId="940"/>
    <cellStyle name="currency-$ 5 2" xfId="13789"/>
    <cellStyle name="currency-$ 5 2 2" xfId="13960"/>
    <cellStyle name="currency-$ 5 2 2 2" xfId="17310"/>
    <cellStyle name="currency-$ 5 2 3" xfId="17114"/>
    <cellStyle name="currency-$ 6" xfId="941"/>
    <cellStyle name="currency-$ 6 2" xfId="13790"/>
    <cellStyle name="currency-$ 6 2 2" xfId="13961"/>
    <cellStyle name="currency-$ 6 2 2 2" xfId="17311"/>
    <cellStyle name="currency-$ 6 2 3" xfId="17115"/>
    <cellStyle name="currency-$ 7" xfId="942"/>
    <cellStyle name="currency-$ 7 2" xfId="13791"/>
    <cellStyle name="currency-$ 7 2 2" xfId="13962"/>
    <cellStyle name="currency-$ 7 2 2 2" xfId="17312"/>
    <cellStyle name="currency-$ 7 2 3" xfId="17116"/>
    <cellStyle name="Currency(￦)" xfId="5307"/>
    <cellStyle name="Currency_  우리자산운용연결정산표검토의 워크시트" xfId="5308"/>
    <cellStyle name="Currency0" xfId="943"/>
    <cellStyle name="Currency1" xfId="944"/>
    <cellStyle name="Currency1 10" xfId="945"/>
    <cellStyle name="Currency1 2" xfId="946"/>
    <cellStyle name="Currency1 2 2" xfId="4098"/>
    <cellStyle name="Currency1 3" xfId="947"/>
    <cellStyle name="Currency1 3 2" xfId="2944"/>
    <cellStyle name="Currency1 4" xfId="948"/>
    <cellStyle name="Currency1 4 2" xfId="7119"/>
    <cellStyle name="Currency1 5" xfId="949"/>
    <cellStyle name="Currency1 6" xfId="950"/>
    <cellStyle name="Currency1 7" xfId="951"/>
    <cellStyle name="Currency1 8" xfId="952"/>
    <cellStyle name="Currency1 9" xfId="953"/>
    <cellStyle name="Curren堼y_9월경비_1월회비내역 (2)_1" xfId="4099"/>
    <cellStyle name="Cu䁲rency [0]_QTR94_95_97회비" xfId="5309"/>
    <cellStyle name="Dash" xfId="5310"/>
    <cellStyle name="Date" xfId="954"/>
    <cellStyle name="Date [D-M-Y]" xfId="5311"/>
    <cellStyle name="Date [M/D/Y]" xfId="5312"/>
    <cellStyle name="Date [M/Y]" xfId="5313"/>
    <cellStyle name="Date [M-Y]" xfId="5314"/>
    <cellStyle name="Date Aligned" xfId="4100"/>
    <cellStyle name="Date_ 우리F&amp;I 연결정산표 검토의 워크시트" xfId="5315"/>
    <cellStyle name="Description" xfId="5316"/>
    <cellStyle name="Dezi +0_-" xfId="5317"/>
    <cellStyle name="Dezi +1_-" xfId="5318"/>
    <cellStyle name="Dezi 0_-" xfId="5319"/>
    <cellStyle name="Dezi 1_-" xfId="5320"/>
    <cellStyle name="Dezi 2_-" xfId="5321"/>
    <cellStyle name="Dezi 3_-" xfId="5322"/>
    <cellStyle name="Dezimal [0]_laroux" xfId="5323"/>
    <cellStyle name="Dezimal_BDY678" xfId="5324"/>
    <cellStyle name="Dollar (zero dec)" xfId="955"/>
    <cellStyle name="Dotted Line" xfId="4101"/>
    <cellStyle name="Double Accounting" xfId="956"/>
    <cellStyle name="dr" xfId="5325"/>
    <cellStyle name="Dziesiętny_AKCJE00_nowe" xfId="5326"/>
    <cellStyle name="Emphasis 1" xfId="3105"/>
    <cellStyle name="Emphasis 2" xfId="3104"/>
    <cellStyle name="Emphasis 3" xfId="3103"/>
    <cellStyle name="Entered" xfId="957"/>
    <cellStyle name="Entered 2" xfId="5489"/>
    <cellStyle name="Entered 3" xfId="4476"/>
    <cellStyle name="Euro" xfId="958"/>
    <cellStyle name="Euro 2" xfId="6423"/>
    <cellStyle name="Euro 3" xfId="2606"/>
    <cellStyle name="Euro 4" xfId="2442"/>
    <cellStyle name="Explanatory Text" xfId="5328"/>
    <cellStyle name="Explanatory Text 2" xfId="2631"/>
    <cellStyle name="F2" xfId="5329"/>
    <cellStyle name="F3" xfId="5330"/>
    <cellStyle name="F4" xfId="5331"/>
    <cellStyle name="F5" xfId="5332"/>
    <cellStyle name="F6" xfId="5333"/>
    <cellStyle name="F7" xfId="5334"/>
    <cellStyle name="F8" xfId="5335"/>
    <cellStyle name="Fixed" xfId="959"/>
    <cellStyle name="Followed Hyperlink_0012_288_sales_restated" xfId="5336"/>
    <cellStyle name="Footnote" xfId="4102"/>
    <cellStyle name="Fr. +0_-" xfId="5337"/>
    <cellStyle name="Fr. 0_-" xfId="5338"/>
    <cellStyle name="Fr. 2_-" xfId="5339"/>
    <cellStyle name="Fraction" xfId="5340"/>
    <cellStyle name="Fraction [8]" xfId="5341"/>
    <cellStyle name="Fraction [Bl]" xfId="5342"/>
    <cellStyle name="Good" xfId="3102"/>
    <cellStyle name="Good 2" xfId="5343"/>
    <cellStyle name="Good 2 2" xfId="6246"/>
    <cellStyle name="Grey" xfId="960"/>
    <cellStyle name="Grey 2" xfId="961"/>
    <cellStyle name="Grey 2 2" xfId="4103"/>
    <cellStyle name="Grey 3" xfId="2404"/>
    <cellStyle name="Hard Percent" xfId="4104"/>
    <cellStyle name="HEADER" xfId="962"/>
    <cellStyle name="HEADER 2" xfId="5490"/>
    <cellStyle name="HEADER 3" xfId="4475"/>
    <cellStyle name="Header1" xfId="963"/>
    <cellStyle name="Header1 2" xfId="5491"/>
    <cellStyle name="Header1 3" xfId="4474"/>
    <cellStyle name="Header2" xfId="964"/>
    <cellStyle name="Header2 10" xfId="5762"/>
    <cellStyle name="Header2 10 10" xfId="14937"/>
    <cellStyle name="Header2 10 11" xfId="14523"/>
    <cellStyle name="Header2 10 12" xfId="15764"/>
    <cellStyle name="Header2 10 13" xfId="16862"/>
    <cellStyle name="Header2 10 2" xfId="7062"/>
    <cellStyle name="Header2 10 3" xfId="6241"/>
    <cellStyle name="Header2 10 4" xfId="5981"/>
    <cellStyle name="Header2 10 5" xfId="15056"/>
    <cellStyle name="Header2 10 6" xfId="15166"/>
    <cellStyle name="Header2 10 7" xfId="14538"/>
    <cellStyle name="Header2 10 8" xfId="14409"/>
    <cellStyle name="Header2 10 9" xfId="14920"/>
    <cellStyle name="Header2 11" xfId="5847"/>
    <cellStyle name="Header2 11 10" xfId="2364"/>
    <cellStyle name="Header2 11 11" xfId="2732"/>
    <cellStyle name="Header2 11 12" xfId="2328"/>
    <cellStyle name="Header2 11 13" xfId="6531"/>
    <cellStyle name="Header2 11 14" xfId="3009"/>
    <cellStyle name="Header2 11 15" xfId="2560"/>
    <cellStyle name="Header2 11 16" xfId="7505"/>
    <cellStyle name="Header2 11 17" xfId="6575"/>
    <cellStyle name="Header2 11 18" xfId="6456"/>
    <cellStyle name="Header2 11 19" xfId="6419"/>
    <cellStyle name="Header2 11 2" xfId="7102"/>
    <cellStyle name="Header2 11 20" xfId="14134"/>
    <cellStyle name="Header2 11 21" xfId="14040"/>
    <cellStyle name="Header2 11 22" xfId="7065"/>
    <cellStyle name="Header2 11 23" xfId="2300"/>
    <cellStyle name="Header2 11 24" xfId="6041"/>
    <cellStyle name="Header2 11 25" xfId="14123"/>
    <cellStyle name="Header2 11 26" xfId="6209"/>
    <cellStyle name="Header2 11 27" xfId="14104"/>
    <cellStyle name="Header2 11 28" xfId="15189"/>
    <cellStyle name="Header2 11 29" xfId="14852"/>
    <cellStyle name="Header2 11 3" xfId="3067"/>
    <cellStyle name="Header2 11 30" xfId="14406"/>
    <cellStyle name="Header2 11 31" xfId="14434"/>
    <cellStyle name="Header2 11 32" xfId="14796"/>
    <cellStyle name="Header2 11 33" xfId="14659"/>
    <cellStyle name="Header2 11 34" xfId="14886"/>
    <cellStyle name="Header2 11 35" xfId="15344"/>
    <cellStyle name="Header2 11 36" xfId="14578"/>
    <cellStyle name="Header2 11 37" xfId="14687"/>
    <cellStyle name="Header2 11 38" xfId="14861"/>
    <cellStyle name="Header2 11 39" xfId="15295"/>
    <cellStyle name="Header2 11 4" xfId="2739"/>
    <cellStyle name="Header2 11 40" xfId="15337"/>
    <cellStyle name="Header2 11 41" xfId="14505"/>
    <cellStyle name="Header2 11 42" xfId="14911"/>
    <cellStyle name="Header2 11 43" xfId="14469"/>
    <cellStyle name="Header2 11 44" xfId="14683"/>
    <cellStyle name="Header2 11 45" xfId="14836"/>
    <cellStyle name="Header2 11 46" xfId="14426"/>
    <cellStyle name="Header2 11 47" xfId="14307"/>
    <cellStyle name="Header2 11 48" xfId="14838"/>
    <cellStyle name="Header2 11 49" xfId="14934"/>
    <cellStyle name="Header2 11 5" xfId="6108"/>
    <cellStyle name="Header2 11 50" xfId="14975"/>
    <cellStyle name="Header2 11 51" xfId="15192"/>
    <cellStyle name="Header2 11 52" xfId="14400"/>
    <cellStyle name="Header2 11 53" xfId="16447"/>
    <cellStyle name="Header2 11 54" xfId="16534"/>
    <cellStyle name="Header2 11 55" xfId="16121"/>
    <cellStyle name="Header2 11 56" xfId="16009"/>
    <cellStyle name="Header2 11 57" xfId="16076"/>
    <cellStyle name="Header2 11 58" xfId="16051"/>
    <cellStyle name="Header2 11 59" xfId="16338"/>
    <cellStyle name="Header2 11 6" xfId="6180"/>
    <cellStyle name="Header2 11 60" xfId="15811"/>
    <cellStyle name="Header2 11 61" xfId="16247"/>
    <cellStyle name="Header2 11 62" xfId="15997"/>
    <cellStyle name="Header2 11 63" xfId="16237"/>
    <cellStyle name="Header2 11 64" xfId="16129"/>
    <cellStyle name="Header2 11 65" xfId="16409"/>
    <cellStyle name="Header2 11 66" xfId="16510"/>
    <cellStyle name="Header2 11 67" xfId="15892"/>
    <cellStyle name="Header2 11 68" xfId="15772"/>
    <cellStyle name="Header2 11 69" xfId="16028"/>
    <cellStyle name="Header2 11 7" xfId="6643"/>
    <cellStyle name="Header2 11 70" xfId="16328"/>
    <cellStyle name="Header2 11 71" xfId="16619"/>
    <cellStyle name="Header2 11 72" xfId="16515"/>
    <cellStyle name="Header2 11 73" xfId="16059"/>
    <cellStyle name="Header2 11 74" xfId="15710"/>
    <cellStyle name="Header2 11 75" xfId="16176"/>
    <cellStyle name="Header2 11 76" xfId="16297"/>
    <cellStyle name="Header2 11 77" xfId="15662"/>
    <cellStyle name="Header2 11 78" xfId="15850"/>
    <cellStyle name="Header2 11 8" xfId="6169"/>
    <cellStyle name="Header2 11 9" xfId="6142"/>
    <cellStyle name="Header2 12" xfId="17016"/>
    <cellStyle name="Header2 2" xfId="965"/>
    <cellStyle name="Header2 2 2" xfId="5822"/>
    <cellStyle name="Header2 2 2 2" xfId="5911"/>
    <cellStyle name="Header2 2 2 2 10" xfId="7367"/>
    <cellStyle name="Header2 2 2 2 11" xfId="7398"/>
    <cellStyle name="Header2 2 2 2 12" xfId="7419"/>
    <cellStyle name="Header2 2 2 2 13" xfId="7449"/>
    <cellStyle name="Header2 2 2 2 14" xfId="7479"/>
    <cellStyle name="Header2 2 2 2 15" xfId="7497"/>
    <cellStyle name="Header2 2 2 2 16" xfId="7539"/>
    <cellStyle name="Header2 2 2 2 17" xfId="7571"/>
    <cellStyle name="Header2 2 2 2 18" xfId="7613"/>
    <cellStyle name="Header2 2 2 2 19" xfId="7647"/>
    <cellStyle name="Header2 2 2 2 2" xfId="7149"/>
    <cellStyle name="Header2 2 2 2 20" xfId="13842"/>
    <cellStyle name="Header2 2 2 2 21" xfId="14150"/>
    <cellStyle name="Header2 2 2 2 22" xfId="14175"/>
    <cellStyle name="Header2 2 2 2 23" xfId="14197"/>
    <cellStyle name="Header2 2 2 2 24" xfId="14218"/>
    <cellStyle name="Header2 2 2 2 25" xfId="14239"/>
    <cellStyle name="Header2 2 2 2 26" xfId="14262"/>
    <cellStyle name="Header2 2 2 2 27" xfId="2391"/>
    <cellStyle name="Header2 2 2 2 28" xfId="14097"/>
    <cellStyle name="Header2 2 2 2 29" xfId="15204"/>
    <cellStyle name="Header2 2 2 2 3" xfId="7180"/>
    <cellStyle name="Header2 2 2 2 30" xfId="15220"/>
    <cellStyle name="Header2 2 2 2 31" xfId="15246"/>
    <cellStyle name="Header2 2 2 2 32" xfId="15272"/>
    <cellStyle name="Header2 2 2 2 33" xfId="14759"/>
    <cellStyle name="Header2 2 2 2 34" xfId="15298"/>
    <cellStyle name="Header2 2 2 2 35" xfId="15326"/>
    <cellStyle name="Header2 2 2 2 36" xfId="15358"/>
    <cellStyle name="Header2 2 2 2 37" xfId="15381"/>
    <cellStyle name="Header2 2 2 2 38" xfId="15405"/>
    <cellStyle name="Header2 2 2 2 39" xfId="15424"/>
    <cellStyle name="Header2 2 2 2 4" xfId="7202"/>
    <cellStyle name="Header2 2 2 2 40" xfId="15114"/>
    <cellStyle name="Header2 2 2 2 41" xfId="15452"/>
    <cellStyle name="Header2 2 2 2 42" xfId="15477"/>
    <cellStyle name="Header2 2 2 2 43" xfId="14385"/>
    <cellStyle name="Header2 2 2 2 44" xfId="15498"/>
    <cellStyle name="Header2 2 2 2 45" xfId="15512"/>
    <cellStyle name="Header2 2 2 2 46" xfId="15527"/>
    <cellStyle name="Header2 2 2 2 47" xfId="15542"/>
    <cellStyle name="Header2 2 2 2 48" xfId="15560"/>
    <cellStyle name="Header2 2 2 2 49" xfId="15584"/>
    <cellStyle name="Header2 2 2 2 5" xfId="7224"/>
    <cellStyle name="Header2 2 2 2 50" xfId="15608"/>
    <cellStyle name="Header2 2 2 2 51" xfId="15628"/>
    <cellStyle name="Header2 2 2 2 52" xfId="15644"/>
    <cellStyle name="Header2 2 2 2 53" xfId="15654"/>
    <cellStyle name="Header2 2 2 2 54" xfId="16499"/>
    <cellStyle name="Header2 2 2 2 55" xfId="16557"/>
    <cellStyle name="Header2 2 2 2 56" xfId="16575"/>
    <cellStyle name="Header2 2 2 2 57" xfId="16591"/>
    <cellStyle name="Header2 2 2 2 58" xfId="16611"/>
    <cellStyle name="Header2 2 2 2 59" xfId="16635"/>
    <cellStyle name="Header2 2 2 2 6" xfId="7260"/>
    <cellStyle name="Header2 2 2 2 60" xfId="16661"/>
    <cellStyle name="Header2 2 2 2 61" xfId="16685"/>
    <cellStyle name="Header2 2 2 2 62" xfId="16712"/>
    <cellStyle name="Header2 2 2 2 63" xfId="16734"/>
    <cellStyle name="Header2 2 2 2 64" xfId="16752"/>
    <cellStyle name="Header2 2 2 2 65" xfId="16774"/>
    <cellStyle name="Header2 2 2 2 66" xfId="16791"/>
    <cellStyle name="Header2 2 2 2 67" xfId="16802"/>
    <cellStyle name="Header2 2 2 2 68" xfId="16252"/>
    <cellStyle name="Header2 2 2 2 69" xfId="16820"/>
    <cellStyle name="Header2 2 2 2 7" xfId="7277"/>
    <cellStyle name="Header2 2 2 2 70" xfId="16843"/>
    <cellStyle name="Header2 2 2 2 71" xfId="16865"/>
    <cellStyle name="Header2 2 2 2 72" xfId="16890"/>
    <cellStyle name="Header2 2 2 2 73" xfId="16918"/>
    <cellStyle name="Header2 2 2 2 74" xfId="16936"/>
    <cellStyle name="Header2 2 2 2 75" xfId="16945"/>
    <cellStyle name="Header2 2 2 2 76" xfId="16965"/>
    <cellStyle name="Header2 2 2 2 77" xfId="16985"/>
    <cellStyle name="Header2 2 2 2 78" xfId="16068"/>
    <cellStyle name="Header2 2 2 2 79" xfId="17008"/>
    <cellStyle name="Header2 2 2 2 8" xfId="7303"/>
    <cellStyle name="Header2 2 2 2 80" xfId="17190"/>
    <cellStyle name="Header2 2 2 2 9" xfId="7328"/>
    <cellStyle name="Header2 2 3" xfId="5763"/>
    <cellStyle name="Header2 2 3 10" xfId="15306"/>
    <cellStyle name="Header2 2 3 11" xfId="14618"/>
    <cellStyle name="Header2 2 3 12" xfId="16048"/>
    <cellStyle name="Header2 2 3 13" xfId="16225"/>
    <cellStyle name="Header2 2 3 2" xfId="2681"/>
    <cellStyle name="Header2 2 3 3" xfId="2200"/>
    <cellStyle name="Header2 2 3 4" xfId="7109"/>
    <cellStyle name="Header2 2 3 5" xfId="15057"/>
    <cellStyle name="Header2 2 3 6" xfId="15167"/>
    <cellStyle name="Header2 2 3 7" xfId="14539"/>
    <cellStyle name="Header2 2 3 8" xfId="14666"/>
    <cellStyle name="Header2 2 3 9" xfId="14560"/>
    <cellStyle name="Header2 2 4" xfId="5846"/>
    <cellStyle name="Header2 2 4 10" xfId="2764"/>
    <cellStyle name="Header2 2 4 11" xfId="7010"/>
    <cellStyle name="Header2 2 4 12" xfId="2409"/>
    <cellStyle name="Header2 2 4 13" xfId="6830"/>
    <cellStyle name="Header2 2 4 14" xfId="6417"/>
    <cellStyle name="Header2 2 4 15" xfId="7105"/>
    <cellStyle name="Header2 2 4 16" xfId="6191"/>
    <cellStyle name="Header2 2 4 17" xfId="6499"/>
    <cellStyle name="Header2 2 4 18" xfId="2576"/>
    <cellStyle name="Header2 2 4 19" xfId="6263"/>
    <cellStyle name="Header2 2 4 2" xfId="7101"/>
    <cellStyle name="Header2 2 4 20" xfId="14133"/>
    <cellStyle name="Header2 2 4 21" xfId="14028"/>
    <cellStyle name="Header2 2 4 22" xfId="2547"/>
    <cellStyle name="Header2 2 4 23" xfId="2481"/>
    <cellStyle name="Header2 2 4 24" xfId="2803"/>
    <cellStyle name="Header2 2 4 25" xfId="7126"/>
    <cellStyle name="Header2 2 4 26" xfId="14074"/>
    <cellStyle name="Header2 2 4 27" xfId="2345"/>
    <cellStyle name="Header2 2 4 28" xfId="15188"/>
    <cellStyle name="Header2 2 4 29" xfId="14316"/>
    <cellStyle name="Header2 2 4 3" xfId="6084"/>
    <cellStyle name="Header2 2 4 30" xfId="14677"/>
    <cellStyle name="Header2 2 4 31" xfId="14435"/>
    <cellStyle name="Header2 2 4 32" xfId="14598"/>
    <cellStyle name="Header2 2 4 33" xfId="14742"/>
    <cellStyle name="Header2 2 4 34" xfId="14887"/>
    <cellStyle name="Header2 2 4 35" xfId="15343"/>
    <cellStyle name="Header2 2 4 36" xfId="14996"/>
    <cellStyle name="Header2 2 4 37" xfId="14743"/>
    <cellStyle name="Header2 2 4 38" xfId="14999"/>
    <cellStyle name="Header2 2 4 39" xfId="14771"/>
    <cellStyle name="Header2 2 4 4" xfId="6306"/>
    <cellStyle name="Header2 2 4 40" xfId="14377"/>
    <cellStyle name="Header2 2 4 41" xfId="14797"/>
    <cellStyle name="Header2 2 4 42" xfId="14327"/>
    <cellStyle name="Header2 2 4 43" xfId="14573"/>
    <cellStyle name="Header2 2 4 44" xfId="14343"/>
    <cellStyle name="Header2 2 4 45" xfId="14278"/>
    <cellStyle name="Header2 2 4 46" xfId="15006"/>
    <cellStyle name="Header2 2 4 47" xfId="15475"/>
    <cellStyle name="Header2 2 4 48" xfId="14537"/>
    <cellStyle name="Header2 2 4 49" xfId="15335"/>
    <cellStyle name="Header2 2 4 5" xfId="6028"/>
    <cellStyle name="Header2 2 4 50" xfId="14732"/>
    <cellStyle name="Header2 2 4 51" xfId="14566"/>
    <cellStyle name="Header2 2 4 52" xfId="14902"/>
    <cellStyle name="Header2 2 4 53" xfId="16446"/>
    <cellStyle name="Header2 2 4 54" xfId="16533"/>
    <cellStyle name="Header2 2 4 55" xfId="16329"/>
    <cellStyle name="Header2 2 4 56" xfId="16449"/>
    <cellStyle name="Header2 2 4 57" xfId="16099"/>
    <cellStyle name="Header2 2 4 58" xfId="16050"/>
    <cellStyle name="Header2 2 4 59" xfId="16345"/>
    <cellStyle name="Header2 2 4 6" xfId="6181"/>
    <cellStyle name="Header2 2 4 60" xfId="16545"/>
    <cellStyle name="Header2 2 4 61" xfId="16060"/>
    <cellStyle name="Header2 2 4 62" xfId="16298"/>
    <cellStyle name="Header2 2 4 63" xfId="15885"/>
    <cellStyle name="Header2 2 4 64" xfId="16321"/>
    <cellStyle name="Header2 2 4 65" xfId="15687"/>
    <cellStyle name="Header2 2 4 66" xfId="15701"/>
    <cellStyle name="Header2 2 4 67" xfId="16346"/>
    <cellStyle name="Header2 2 4 68" xfId="16119"/>
    <cellStyle name="Header2 2 4 69" xfId="15784"/>
    <cellStyle name="Header2 2 4 7" xfId="7043"/>
    <cellStyle name="Header2 2 4 70" xfId="15736"/>
    <cellStyle name="Header2 2 4 71" xfId="15828"/>
    <cellStyle name="Header2 2 4 72" xfId="15672"/>
    <cellStyle name="Header2 2 4 73" xfId="16085"/>
    <cellStyle name="Header2 2 4 74" xfId="16111"/>
    <cellStyle name="Header2 2 4 75" xfId="16331"/>
    <cellStyle name="Header2 2 4 76" xfId="16204"/>
    <cellStyle name="Header2 2 4 77" xfId="16916"/>
    <cellStyle name="Header2 2 4 78" xfId="16054"/>
    <cellStyle name="Header2 2 4 8" xfId="6299"/>
    <cellStyle name="Header2 2 4 9" xfId="6141"/>
    <cellStyle name="Header2 2 5" xfId="17017"/>
    <cellStyle name="Header2 3" xfId="966"/>
    <cellStyle name="Header2 3 2" xfId="5567"/>
    <cellStyle name="Header2 3 2 2" xfId="5830"/>
    <cellStyle name="Header2 3 2 2 2" xfId="5918"/>
    <cellStyle name="Header2 3 2 2 2 10" xfId="7374"/>
    <cellStyle name="Header2 3 2 2 2 11" xfId="7405"/>
    <cellStyle name="Header2 3 2 2 2 12" xfId="7426"/>
    <cellStyle name="Header2 3 2 2 2 13" xfId="7456"/>
    <cellStyle name="Header2 3 2 2 2 14" xfId="7486"/>
    <cellStyle name="Header2 3 2 2 2 15" xfId="7504"/>
    <cellStyle name="Header2 3 2 2 2 16" xfId="7546"/>
    <cellStyle name="Header2 3 2 2 2 17" xfId="7578"/>
    <cellStyle name="Header2 3 2 2 2 18" xfId="7620"/>
    <cellStyle name="Header2 3 2 2 2 19" xfId="7654"/>
    <cellStyle name="Header2 3 2 2 2 2" xfId="7156"/>
    <cellStyle name="Header2 3 2 2 2 20" xfId="14157"/>
    <cellStyle name="Header2 3 2 2 2 21" xfId="14182"/>
    <cellStyle name="Header2 3 2 2 2 22" xfId="14204"/>
    <cellStyle name="Header2 3 2 2 2 23" xfId="14225"/>
    <cellStyle name="Header2 3 2 2 2 24" xfId="14246"/>
    <cellStyle name="Header2 3 2 2 2 25" xfId="14269"/>
    <cellStyle name="Header2 3 2 2 2 26" xfId="14275"/>
    <cellStyle name="Header2 3 2 2 2 27" xfId="14276"/>
    <cellStyle name="Header2 3 2 2 2 28" xfId="15211"/>
    <cellStyle name="Header2 3 2 2 2 29" xfId="15227"/>
    <cellStyle name="Header2 3 2 2 2 3" xfId="7187"/>
    <cellStyle name="Header2 3 2 2 2 30" xfId="15253"/>
    <cellStyle name="Header2 3 2 2 2 31" xfId="15279"/>
    <cellStyle name="Header2 3 2 2 2 32" xfId="15283"/>
    <cellStyle name="Header2 3 2 2 2 33" xfId="15305"/>
    <cellStyle name="Header2 3 2 2 2 34" xfId="15333"/>
    <cellStyle name="Header2 3 2 2 2 35" xfId="15365"/>
    <cellStyle name="Header2 3 2 2 2 36" xfId="15388"/>
    <cellStyle name="Header2 3 2 2 2 37" xfId="15412"/>
    <cellStyle name="Header2 3 2 2 2 38" xfId="15431"/>
    <cellStyle name="Header2 3 2 2 2 39" xfId="15436"/>
    <cellStyle name="Header2 3 2 2 2 4" xfId="7209"/>
    <cellStyle name="Header2 3 2 2 2 40" xfId="15459"/>
    <cellStyle name="Header2 3 2 2 2 41" xfId="15484"/>
    <cellStyle name="Header2 3 2 2 2 42" xfId="15491"/>
    <cellStyle name="Header2 3 2 2 2 43" xfId="15505"/>
    <cellStyle name="Header2 3 2 2 2 44" xfId="15519"/>
    <cellStyle name="Header2 3 2 2 2 45" xfId="15534"/>
    <cellStyle name="Header2 3 2 2 2 46" xfId="15549"/>
    <cellStyle name="Header2 3 2 2 2 47" xfId="15567"/>
    <cellStyle name="Header2 3 2 2 2 48" xfId="15591"/>
    <cellStyle name="Header2 3 2 2 2 49" xfId="15615"/>
    <cellStyle name="Header2 3 2 2 2 5" xfId="7231"/>
    <cellStyle name="Header2 3 2 2 2 50" xfId="15635"/>
    <cellStyle name="Header2 3 2 2 2 51" xfId="15651"/>
    <cellStyle name="Header2 3 2 2 2 52" xfId="15661"/>
    <cellStyle name="Header2 3 2 2 2 53" xfId="16506"/>
    <cellStyle name="Header2 3 2 2 2 54" xfId="16564"/>
    <cellStyle name="Header2 3 2 2 2 55" xfId="16582"/>
    <cellStyle name="Header2 3 2 2 2 56" xfId="16598"/>
    <cellStyle name="Header2 3 2 2 2 57" xfId="16618"/>
    <cellStyle name="Header2 3 2 2 2 58" xfId="16642"/>
    <cellStyle name="Header2 3 2 2 2 59" xfId="16668"/>
    <cellStyle name="Header2 3 2 2 2 6" xfId="7267"/>
    <cellStyle name="Header2 3 2 2 2 60" xfId="16692"/>
    <cellStyle name="Header2 3 2 2 2 61" xfId="16719"/>
    <cellStyle name="Header2 3 2 2 2 62" xfId="16741"/>
    <cellStyle name="Header2 3 2 2 2 63" xfId="16759"/>
    <cellStyle name="Header2 3 2 2 2 64" xfId="16781"/>
    <cellStyle name="Header2 3 2 2 2 65" xfId="16798"/>
    <cellStyle name="Header2 3 2 2 2 66" xfId="16809"/>
    <cellStyle name="Header2 3 2 2 2 67" xfId="16813"/>
    <cellStyle name="Header2 3 2 2 2 68" xfId="16827"/>
    <cellStyle name="Header2 3 2 2 2 69" xfId="16850"/>
    <cellStyle name="Header2 3 2 2 2 7" xfId="7284"/>
    <cellStyle name="Header2 3 2 2 2 70" xfId="16872"/>
    <cellStyle name="Header2 3 2 2 2 71" xfId="16897"/>
    <cellStyle name="Header2 3 2 2 2 72" xfId="16925"/>
    <cellStyle name="Header2 3 2 2 2 73" xfId="16943"/>
    <cellStyle name="Header2 3 2 2 2 74" xfId="16952"/>
    <cellStyle name="Header2 3 2 2 2 75" xfId="16972"/>
    <cellStyle name="Header2 3 2 2 2 76" xfId="16992"/>
    <cellStyle name="Header2 3 2 2 2 77" xfId="16994"/>
    <cellStyle name="Header2 3 2 2 2 78" xfId="17015"/>
    <cellStyle name="Header2 3 2 2 2 8" xfId="7310"/>
    <cellStyle name="Header2 3 2 2 2 9" xfId="7335"/>
    <cellStyle name="Header2 3 2 2 3" xfId="13843"/>
    <cellStyle name="Header2 3 2 2 4" xfId="17191"/>
    <cellStyle name="Header2 3 2 3" xfId="5801"/>
    <cellStyle name="Header2 3 2 3 10" xfId="14455"/>
    <cellStyle name="Header2 3 2 3 11" xfId="14457"/>
    <cellStyle name="Header2 3 2 3 12" xfId="16293"/>
    <cellStyle name="Header2 3 2 3 13" xfId="15740"/>
    <cellStyle name="Header2 3 2 3 2" xfId="6076"/>
    <cellStyle name="Header2 3 2 3 3" xfId="6021"/>
    <cellStyle name="Header2 3 2 3 4" xfId="14098"/>
    <cellStyle name="Header2 3 2 3 5" xfId="15088"/>
    <cellStyle name="Header2 3 2 3 6" xfId="15179"/>
    <cellStyle name="Header2 3 2 3 7" xfId="14342"/>
    <cellStyle name="Header2 3 2 3 8" xfId="14369"/>
    <cellStyle name="Header2 3 2 3 9" xfId="14509"/>
    <cellStyle name="Header2 3 2 4" xfId="5892"/>
    <cellStyle name="Header2 3 2 4 10" xfId="7354"/>
    <cellStyle name="Header2 3 2 4 11" xfId="7387"/>
    <cellStyle name="Header2 3 2 4 12" xfId="7415"/>
    <cellStyle name="Header2 3 2 4 13" xfId="7442"/>
    <cellStyle name="Header2 3 2 4 14" xfId="7469"/>
    <cellStyle name="Header2 3 2 4 15" xfId="7487"/>
    <cellStyle name="Header2 3 2 4 16" xfId="7530"/>
    <cellStyle name="Header2 3 2 4 17" xfId="7561"/>
    <cellStyle name="Header2 3 2 4 18" xfId="7598"/>
    <cellStyle name="Header2 3 2 4 19" xfId="7633"/>
    <cellStyle name="Header2 3 2 4 2" xfId="7135"/>
    <cellStyle name="Header2 3 2 4 20" xfId="14148"/>
    <cellStyle name="Header2 3 2 4 21" xfId="14172"/>
    <cellStyle name="Header2 3 2 4 22" xfId="14194"/>
    <cellStyle name="Header2 3 2 4 23" xfId="14215"/>
    <cellStyle name="Header2 3 2 4 24" xfId="14236"/>
    <cellStyle name="Header2 3 2 4 25" xfId="14260"/>
    <cellStyle name="Header2 3 2 4 26" xfId="5945"/>
    <cellStyle name="Header2 3 2 4 27" xfId="14066"/>
    <cellStyle name="Header2 3 2 4 28" xfId="15197"/>
    <cellStyle name="Header2 3 2 4 29" xfId="15218"/>
    <cellStyle name="Header2 3 2 4 3" xfId="7170"/>
    <cellStyle name="Header2 3 2 4 30" xfId="15242"/>
    <cellStyle name="Header2 3 2 4 31" xfId="15270"/>
    <cellStyle name="Header2 3 2 4 32" xfId="14379"/>
    <cellStyle name="Header2 3 2 4 33" xfId="15291"/>
    <cellStyle name="Header2 3 2 4 34" xfId="15321"/>
    <cellStyle name="Header2 3 2 4 35" xfId="15355"/>
    <cellStyle name="Header2 3 2 4 36" xfId="15376"/>
    <cellStyle name="Header2 3 2 4 37" xfId="15401"/>
    <cellStyle name="Header2 3 2 4 38" xfId="15420"/>
    <cellStyle name="Header2 3 2 4 39" xfId="14974"/>
    <cellStyle name="Header2 3 2 4 4" xfId="7193"/>
    <cellStyle name="Header2 3 2 4 40" xfId="15450"/>
    <cellStyle name="Header2 3 2 4 41" xfId="15474"/>
    <cellStyle name="Header2 3 2 4 42" xfId="14346"/>
    <cellStyle name="Header2 3 2 4 43" xfId="15496"/>
    <cellStyle name="Header2 3 2 4 44" xfId="15510"/>
    <cellStyle name="Header2 3 2 4 45" xfId="15525"/>
    <cellStyle name="Header2 3 2 4 46" xfId="15539"/>
    <cellStyle name="Header2 3 2 4 47" xfId="15557"/>
    <cellStyle name="Header2 3 2 4 48" xfId="15581"/>
    <cellStyle name="Header2 3 2 4 49" xfId="15606"/>
    <cellStyle name="Header2 3 2 4 5" xfId="7219"/>
    <cellStyle name="Header2 3 2 4 50" xfId="15626"/>
    <cellStyle name="Header2 3 2 4 51" xfId="15642"/>
    <cellStyle name="Header2 3 2 4 52" xfId="15652"/>
    <cellStyle name="Header2 3 2 4 53" xfId="16480"/>
    <cellStyle name="Header2 3 2 4 54" xfId="16552"/>
    <cellStyle name="Header2 3 2 4 55" xfId="16571"/>
    <cellStyle name="Header2 3 2 4 56" xfId="16587"/>
    <cellStyle name="Header2 3 2 4 57" xfId="16606"/>
    <cellStyle name="Header2 3 2 4 58" xfId="16632"/>
    <cellStyle name="Header2 3 2 4 59" xfId="16655"/>
    <cellStyle name="Header2 3 2 4 6" xfId="7249"/>
    <cellStyle name="Header2 3 2 4 60" xfId="16681"/>
    <cellStyle name="Header2 3 2 4 61" xfId="16708"/>
    <cellStyle name="Header2 3 2 4 62" xfId="16731"/>
    <cellStyle name="Header2 3 2 4 63" xfId="16749"/>
    <cellStyle name="Header2 3 2 4 64" xfId="16772"/>
    <cellStyle name="Header2 3 2 4 65" xfId="16789"/>
    <cellStyle name="Header2 3 2 4 66" xfId="16799"/>
    <cellStyle name="Header2 3 2 4 67" xfId="16114"/>
    <cellStyle name="Header2 3 2 4 68" xfId="16818"/>
    <cellStyle name="Header2 3 2 4 69" xfId="16838"/>
    <cellStyle name="Header2 3 2 4 7" xfId="7269"/>
    <cellStyle name="Header2 3 2 4 70" xfId="16861"/>
    <cellStyle name="Header2 3 2 4 71" xfId="16888"/>
    <cellStyle name="Header2 3 2 4 72" xfId="16913"/>
    <cellStyle name="Header2 3 2 4 73" xfId="16933"/>
    <cellStyle name="Header2 3 2 4 74" xfId="15839"/>
    <cellStyle name="Header2 3 2 4 75" xfId="16963"/>
    <cellStyle name="Header2 3 2 4 76" xfId="16983"/>
    <cellStyle name="Header2 3 2 4 77" xfId="16145"/>
    <cellStyle name="Header2 3 2 4 78" xfId="17006"/>
    <cellStyle name="Header2 3 2 4 8" xfId="7292"/>
    <cellStyle name="Header2 3 2 4 9" xfId="7321"/>
    <cellStyle name="Header2 3 2 5" xfId="13793"/>
    <cellStyle name="Header2 3 2 6" xfId="17118"/>
    <cellStyle name="Header2 3 3" xfId="5823"/>
    <cellStyle name="Header2 3 3 2" xfId="5912"/>
    <cellStyle name="Header2 3 3 2 10" xfId="7368"/>
    <cellStyle name="Header2 3 3 2 11" xfId="7399"/>
    <cellStyle name="Header2 3 3 2 12" xfId="7420"/>
    <cellStyle name="Header2 3 3 2 13" xfId="7450"/>
    <cellStyle name="Header2 3 3 2 14" xfId="7480"/>
    <cellStyle name="Header2 3 3 2 15" xfId="7498"/>
    <cellStyle name="Header2 3 3 2 16" xfId="7540"/>
    <cellStyle name="Header2 3 3 2 17" xfId="7572"/>
    <cellStyle name="Header2 3 3 2 18" xfId="7614"/>
    <cellStyle name="Header2 3 3 2 19" xfId="7648"/>
    <cellStyle name="Header2 3 3 2 2" xfId="7150"/>
    <cellStyle name="Header2 3 3 2 20" xfId="14151"/>
    <cellStyle name="Header2 3 3 2 21" xfId="14176"/>
    <cellStyle name="Header2 3 3 2 22" xfId="14198"/>
    <cellStyle name="Header2 3 3 2 23" xfId="14219"/>
    <cellStyle name="Header2 3 3 2 24" xfId="14240"/>
    <cellStyle name="Header2 3 3 2 25" xfId="14263"/>
    <cellStyle name="Header2 3 3 2 26" xfId="6554"/>
    <cellStyle name="Header2 3 3 2 27" xfId="14015"/>
    <cellStyle name="Header2 3 3 2 28" xfId="15205"/>
    <cellStyle name="Header2 3 3 2 29" xfId="15221"/>
    <cellStyle name="Header2 3 3 2 3" xfId="7181"/>
    <cellStyle name="Header2 3 3 2 30" xfId="15247"/>
    <cellStyle name="Header2 3 3 2 31" xfId="15273"/>
    <cellStyle name="Header2 3 3 2 32" xfId="14398"/>
    <cellStyle name="Header2 3 3 2 33" xfId="15299"/>
    <cellStyle name="Header2 3 3 2 34" xfId="15327"/>
    <cellStyle name="Header2 3 3 2 35" xfId="15359"/>
    <cellStyle name="Header2 3 3 2 36" xfId="15382"/>
    <cellStyle name="Header2 3 3 2 37" xfId="15406"/>
    <cellStyle name="Header2 3 3 2 38" xfId="15425"/>
    <cellStyle name="Header2 3 3 2 39" xfId="14524"/>
    <cellStyle name="Header2 3 3 2 4" xfId="7203"/>
    <cellStyle name="Header2 3 3 2 40" xfId="15453"/>
    <cellStyle name="Header2 3 3 2 41" xfId="15478"/>
    <cellStyle name="Header2 3 3 2 42" xfId="14482"/>
    <cellStyle name="Header2 3 3 2 43" xfId="15499"/>
    <cellStyle name="Header2 3 3 2 44" xfId="15513"/>
    <cellStyle name="Header2 3 3 2 45" xfId="15528"/>
    <cellStyle name="Header2 3 3 2 46" xfId="15543"/>
    <cellStyle name="Header2 3 3 2 47" xfId="15561"/>
    <cellStyle name="Header2 3 3 2 48" xfId="15585"/>
    <cellStyle name="Header2 3 3 2 49" xfId="15609"/>
    <cellStyle name="Header2 3 3 2 5" xfId="7225"/>
    <cellStyle name="Header2 3 3 2 50" xfId="15629"/>
    <cellStyle name="Header2 3 3 2 51" xfId="15645"/>
    <cellStyle name="Header2 3 3 2 52" xfId="15655"/>
    <cellStyle name="Header2 3 3 2 53" xfId="16500"/>
    <cellStyle name="Header2 3 3 2 54" xfId="16558"/>
    <cellStyle name="Header2 3 3 2 55" xfId="16576"/>
    <cellStyle name="Header2 3 3 2 56" xfId="16592"/>
    <cellStyle name="Header2 3 3 2 57" xfId="16612"/>
    <cellStyle name="Header2 3 3 2 58" xfId="16636"/>
    <cellStyle name="Header2 3 3 2 59" xfId="16662"/>
    <cellStyle name="Header2 3 3 2 6" xfId="7261"/>
    <cellStyle name="Header2 3 3 2 60" xfId="16686"/>
    <cellStyle name="Header2 3 3 2 61" xfId="16713"/>
    <cellStyle name="Header2 3 3 2 62" xfId="16735"/>
    <cellStyle name="Header2 3 3 2 63" xfId="16753"/>
    <cellStyle name="Header2 3 3 2 64" xfId="16775"/>
    <cellStyle name="Header2 3 3 2 65" xfId="16792"/>
    <cellStyle name="Header2 3 3 2 66" xfId="16803"/>
    <cellStyle name="Header2 3 3 2 67" xfId="15678"/>
    <cellStyle name="Header2 3 3 2 68" xfId="16821"/>
    <cellStyle name="Header2 3 3 2 69" xfId="16844"/>
    <cellStyle name="Header2 3 3 2 7" xfId="7278"/>
    <cellStyle name="Header2 3 3 2 70" xfId="16866"/>
    <cellStyle name="Header2 3 3 2 71" xfId="16891"/>
    <cellStyle name="Header2 3 3 2 72" xfId="16919"/>
    <cellStyle name="Header2 3 3 2 73" xfId="16937"/>
    <cellStyle name="Header2 3 3 2 74" xfId="16946"/>
    <cellStyle name="Header2 3 3 2 75" xfId="16966"/>
    <cellStyle name="Header2 3 3 2 76" xfId="16986"/>
    <cellStyle name="Header2 3 3 2 77" xfId="16863"/>
    <cellStyle name="Header2 3 3 2 78" xfId="17009"/>
    <cellStyle name="Header2 3 3 2 8" xfId="7304"/>
    <cellStyle name="Header2 3 3 2 9" xfId="7329"/>
    <cellStyle name="Header2 3 4" xfId="5764"/>
    <cellStyle name="Header2 3 4 10" xfId="14553"/>
    <cellStyle name="Header2 3 4 11" xfId="14750"/>
    <cellStyle name="Header2 3 4 12" xfId="15798"/>
    <cellStyle name="Header2 3 4 13" xfId="16322"/>
    <cellStyle name="Header2 3 4 2" xfId="2956"/>
    <cellStyle name="Header2 3 4 3" xfId="14043"/>
    <cellStyle name="Header2 3 4 4" xfId="6128"/>
    <cellStyle name="Header2 3 4 5" xfId="15058"/>
    <cellStyle name="Header2 3 4 6" xfId="15168"/>
    <cellStyle name="Header2 3 4 7" xfId="14540"/>
    <cellStyle name="Header2 3 4 8" xfId="14968"/>
    <cellStyle name="Header2 3 4 9" xfId="14696"/>
    <cellStyle name="Header2 3 5" xfId="5845"/>
    <cellStyle name="Header2 3 5 10" xfId="6023"/>
    <cellStyle name="Header2 3 5 11" xfId="6721"/>
    <cellStyle name="Header2 3 5 12" xfId="6688"/>
    <cellStyle name="Header2 3 5 13" xfId="6834"/>
    <cellStyle name="Header2 3 5 14" xfId="6556"/>
    <cellStyle name="Header2 3 5 15" xfId="5933"/>
    <cellStyle name="Header2 3 5 16" xfId="2533"/>
    <cellStyle name="Header2 3 5 17" xfId="2846"/>
    <cellStyle name="Header2 3 5 18" xfId="2161"/>
    <cellStyle name="Header2 3 5 19" xfId="6550"/>
    <cellStyle name="Header2 3 5 2" xfId="7100"/>
    <cellStyle name="Header2 3 5 20" xfId="14132"/>
    <cellStyle name="Header2 3 5 21" xfId="14027"/>
    <cellStyle name="Header2 3 5 22" xfId="6923"/>
    <cellStyle name="Header2 3 5 23" xfId="6903"/>
    <cellStyle name="Header2 3 5 24" xfId="7159"/>
    <cellStyle name="Header2 3 5 25" xfId="2954"/>
    <cellStyle name="Header2 3 5 26" xfId="2366"/>
    <cellStyle name="Header2 3 5 27" xfId="7274"/>
    <cellStyle name="Header2 3 5 28" xfId="15187"/>
    <cellStyle name="Header2 3 5 29" xfId="14720"/>
    <cellStyle name="Header2 3 5 3" xfId="6083"/>
    <cellStyle name="Header2 3 5 30" xfId="14676"/>
    <cellStyle name="Header2 3 5 31" xfId="14436"/>
    <cellStyle name="Header2 3 5 32" xfId="14850"/>
    <cellStyle name="Header2 3 5 33" xfId="14324"/>
    <cellStyle name="Header2 3 5 34" xfId="14337"/>
    <cellStyle name="Header2 3 5 35" xfId="15342"/>
    <cellStyle name="Header2 3 5 36" xfId="14640"/>
    <cellStyle name="Header2 3 5 37" xfId="14355"/>
    <cellStyle name="Header2 3 5 38" xfId="14973"/>
    <cellStyle name="Header2 3 5 39" xfId="14533"/>
    <cellStyle name="Header2 3 5 4" xfId="6210"/>
    <cellStyle name="Header2 3 5 40" xfId="14444"/>
    <cellStyle name="Header2 3 5 41" xfId="14652"/>
    <cellStyle name="Header2 3 5 42" xfId="14872"/>
    <cellStyle name="Header2 3 5 43" xfId="14851"/>
    <cellStyle name="Header2 3 5 44" xfId="14832"/>
    <cellStyle name="Header2 3 5 45" xfId="15200"/>
    <cellStyle name="Header2 3 5 46" xfId="14556"/>
    <cellStyle name="Header2 3 5 47" xfId="14520"/>
    <cellStyle name="Header2 3 5 48" xfId="14441"/>
    <cellStyle name="Header2 3 5 49" xfId="14486"/>
    <cellStyle name="Header2 3 5 5" xfId="6107"/>
    <cellStyle name="Header2 3 5 50" xfId="14810"/>
    <cellStyle name="Header2 3 5 51" xfId="14501"/>
    <cellStyle name="Header2 3 5 52" xfId="15485"/>
    <cellStyle name="Header2 3 5 53" xfId="16445"/>
    <cellStyle name="Header2 3 5 54" xfId="16532"/>
    <cellStyle name="Header2 3 5 55" xfId="16183"/>
    <cellStyle name="Header2 3 5 56" xfId="16010"/>
    <cellStyle name="Header2 3 5 57" xfId="16077"/>
    <cellStyle name="Header2 3 5 58" xfId="16049"/>
    <cellStyle name="Header2 3 5 59" xfId="16335"/>
    <cellStyle name="Header2 3 5 6" xfId="6182"/>
    <cellStyle name="Header2 3 5 60" xfId="15959"/>
    <cellStyle name="Header2 3 5 61" xfId="16061"/>
    <cellStyle name="Header2 3 5 62" xfId="15690"/>
    <cellStyle name="Header2 3 5 63" xfId="15967"/>
    <cellStyle name="Header2 3 5 64" xfId="16302"/>
    <cellStyle name="Header2 3 5 65" xfId="16026"/>
    <cellStyle name="Header2 3 5 66" xfId="16040"/>
    <cellStyle name="Header2 3 5 67" xfId="16158"/>
    <cellStyle name="Header2 3 5 68" xfId="15716"/>
    <cellStyle name="Header2 3 5 69" xfId="16289"/>
    <cellStyle name="Header2 3 5 7" xfId="2883"/>
    <cellStyle name="Header2 3 5 70" xfId="15953"/>
    <cellStyle name="Header2 3 5 71" xfId="15788"/>
    <cellStyle name="Header2 3 5 72" xfId="15886"/>
    <cellStyle name="Header2 3 5 73" xfId="16185"/>
    <cellStyle name="Header2 3 5 74" xfId="16037"/>
    <cellStyle name="Header2 3 5 75" xfId="16653"/>
    <cellStyle name="Header2 3 5 76" xfId="15731"/>
    <cellStyle name="Header2 3 5 77" xfId="15969"/>
    <cellStyle name="Header2 3 5 78" xfId="15789"/>
    <cellStyle name="Header2 3 5 8" xfId="6170"/>
    <cellStyle name="Header2 3 5 9" xfId="2915"/>
    <cellStyle name="Header2 3 6" xfId="17018"/>
    <cellStyle name="Header2 4" xfId="967"/>
    <cellStyle name="Header2 4 2" xfId="5824"/>
    <cellStyle name="Header2 4 2 2" xfId="5913"/>
    <cellStyle name="Header2 4 2 2 10" xfId="7369"/>
    <cellStyle name="Header2 4 2 2 11" xfId="7400"/>
    <cellStyle name="Header2 4 2 2 12" xfId="7421"/>
    <cellStyle name="Header2 4 2 2 13" xfId="7451"/>
    <cellStyle name="Header2 4 2 2 14" xfId="7481"/>
    <cellStyle name="Header2 4 2 2 15" xfId="7499"/>
    <cellStyle name="Header2 4 2 2 16" xfId="7541"/>
    <cellStyle name="Header2 4 2 2 17" xfId="7573"/>
    <cellStyle name="Header2 4 2 2 18" xfId="7615"/>
    <cellStyle name="Header2 4 2 2 19" xfId="7649"/>
    <cellStyle name="Header2 4 2 2 2" xfId="7151"/>
    <cellStyle name="Header2 4 2 2 20" xfId="13844"/>
    <cellStyle name="Header2 4 2 2 21" xfId="14152"/>
    <cellStyle name="Header2 4 2 2 22" xfId="14177"/>
    <cellStyle name="Header2 4 2 2 23" xfId="14199"/>
    <cellStyle name="Header2 4 2 2 24" xfId="14220"/>
    <cellStyle name="Header2 4 2 2 25" xfId="14241"/>
    <cellStyle name="Header2 4 2 2 26" xfId="14264"/>
    <cellStyle name="Header2 4 2 2 27" xfId="2961"/>
    <cellStyle name="Header2 4 2 2 28" xfId="2815"/>
    <cellStyle name="Header2 4 2 2 29" xfId="15206"/>
    <cellStyle name="Header2 4 2 2 3" xfId="7182"/>
    <cellStyle name="Header2 4 2 2 30" xfId="15222"/>
    <cellStyle name="Header2 4 2 2 31" xfId="15248"/>
    <cellStyle name="Header2 4 2 2 32" xfId="15274"/>
    <cellStyle name="Header2 4 2 2 33" xfId="14870"/>
    <cellStyle name="Header2 4 2 2 34" xfId="15300"/>
    <cellStyle name="Header2 4 2 2 35" xfId="15328"/>
    <cellStyle name="Header2 4 2 2 36" xfId="15360"/>
    <cellStyle name="Header2 4 2 2 37" xfId="15383"/>
    <cellStyle name="Header2 4 2 2 38" xfId="15407"/>
    <cellStyle name="Header2 4 2 2 39" xfId="15426"/>
    <cellStyle name="Header2 4 2 2 4" xfId="7204"/>
    <cellStyle name="Header2 4 2 2 40" xfId="14480"/>
    <cellStyle name="Header2 4 2 2 41" xfId="15454"/>
    <cellStyle name="Header2 4 2 2 42" xfId="15479"/>
    <cellStyle name="Header2 4 2 2 43" xfId="14363"/>
    <cellStyle name="Header2 4 2 2 44" xfId="15500"/>
    <cellStyle name="Header2 4 2 2 45" xfId="15514"/>
    <cellStyle name="Header2 4 2 2 46" xfId="15529"/>
    <cellStyle name="Header2 4 2 2 47" xfId="15544"/>
    <cellStyle name="Header2 4 2 2 48" xfId="15562"/>
    <cellStyle name="Header2 4 2 2 49" xfId="15586"/>
    <cellStyle name="Header2 4 2 2 5" xfId="7226"/>
    <cellStyle name="Header2 4 2 2 50" xfId="15610"/>
    <cellStyle name="Header2 4 2 2 51" xfId="15630"/>
    <cellStyle name="Header2 4 2 2 52" xfId="15646"/>
    <cellStyle name="Header2 4 2 2 53" xfId="15656"/>
    <cellStyle name="Header2 4 2 2 54" xfId="16501"/>
    <cellStyle name="Header2 4 2 2 55" xfId="16559"/>
    <cellStyle name="Header2 4 2 2 56" xfId="16577"/>
    <cellStyle name="Header2 4 2 2 57" xfId="16593"/>
    <cellStyle name="Header2 4 2 2 58" xfId="16613"/>
    <cellStyle name="Header2 4 2 2 59" xfId="16637"/>
    <cellStyle name="Header2 4 2 2 6" xfId="7262"/>
    <cellStyle name="Header2 4 2 2 60" xfId="16663"/>
    <cellStyle name="Header2 4 2 2 61" xfId="16687"/>
    <cellStyle name="Header2 4 2 2 62" xfId="16714"/>
    <cellStyle name="Header2 4 2 2 63" xfId="16736"/>
    <cellStyle name="Header2 4 2 2 64" xfId="16754"/>
    <cellStyle name="Header2 4 2 2 65" xfId="16776"/>
    <cellStyle name="Header2 4 2 2 66" xfId="16793"/>
    <cellStyle name="Header2 4 2 2 67" xfId="16804"/>
    <cellStyle name="Header2 4 2 2 68" xfId="16027"/>
    <cellStyle name="Header2 4 2 2 69" xfId="16822"/>
    <cellStyle name="Header2 4 2 2 7" xfId="7279"/>
    <cellStyle name="Header2 4 2 2 70" xfId="16845"/>
    <cellStyle name="Header2 4 2 2 71" xfId="16867"/>
    <cellStyle name="Header2 4 2 2 72" xfId="16892"/>
    <cellStyle name="Header2 4 2 2 73" xfId="16920"/>
    <cellStyle name="Header2 4 2 2 74" xfId="16938"/>
    <cellStyle name="Header2 4 2 2 75" xfId="16947"/>
    <cellStyle name="Header2 4 2 2 76" xfId="16967"/>
    <cellStyle name="Header2 4 2 2 77" xfId="16987"/>
    <cellStyle name="Header2 4 2 2 78" xfId="15673"/>
    <cellStyle name="Header2 4 2 2 79" xfId="17010"/>
    <cellStyle name="Header2 4 2 2 8" xfId="7305"/>
    <cellStyle name="Header2 4 2 2 80" xfId="17192"/>
    <cellStyle name="Header2 4 2 2 9" xfId="7330"/>
    <cellStyle name="Header2 4 3" xfId="5765"/>
    <cellStyle name="Header2 4 3 10" xfId="14678"/>
    <cellStyle name="Header2 4 3 11" xfId="14931"/>
    <cellStyle name="Header2 4 3 12" xfId="15751"/>
    <cellStyle name="Header2 4 3 13" xfId="16226"/>
    <cellStyle name="Header2 4 3 2" xfId="2191"/>
    <cellStyle name="Header2 4 3 3" xfId="14044"/>
    <cellStyle name="Header2 4 3 4" xfId="6961"/>
    <cellStyle name="Header2 4 3 5" xfId="15059"/>
    <cellStyle name="Header2 4 3 6" xfId="15169"/>
    <cellStyle name="Header2 4 3 7" xfId="14541"/>
    <cellStyle name="Header2 4 3 8" xfId="14704"/>
    <cellStyle name="Header2 4 3 9" xfId="14695"/>
    <cellStyle name="Header2 4 4" xfId="5844"/>
    <cellStyle name="Header2 4 4 10" xfId="6935"/>
    <cellStyle name="Header2 4 4 11" xfId="6486"/>
    <cellStyle name="Header2 4 4 12" xfId="2971"/>
    <cellStyle name="Header2 4 4 13" xfId="7017"/>
    <cellStyle name="Header2 4 4 14" xfId="6606"/>
    <cellStyle name="Header2 4 4 15" xfId="2278"/>
    <cellStyle name="Header2 4 4 16" xfId="6461"/>
    <cellStyle name="Header2 4 4 17" xfId="7035"/>
    <cellStyle name="Header2 4 4 18" xfId="2625"/>
    <cellStyle name="Header2 4 4 19" xfId="2574"/>
    <cellStyle name="Header2 4 4 2" xfId="7099"/>
    <cellStyle name="Header2 4 4 20" xfId="14131"/>
    <cellStyle name="Header2 4 4 21" xfId="14026"/>
    <cellStyle name="Header2 4 4 22" xfId="3086"/>
    <cellStyle name="Header2 4 4 23" xfId="2859"/>
    <cellStyle name="Header2 4 4 24" xfId="2718"/>
    <cellStyle name="Header2 4 4 25" xfId="6225"/>
    <cellStyle name="Header2 4 4 26" xfId="7173"/>
    <cellStyle name="Header2 4 4 27" xfId="14017"/>
    <cellStyle name="Header2 4 4 28" xfId="15186"/>
    <cellStyle name="Header2 4 4 29" xfId="14721"/>
    <cellStyle name="Header2 4 4 3" xfId="6082"/>
    <cellStyle name="Header2 4 4 30" xfId="14675"/>
    <cellStyle name="Header2 4 4 31" xfId="14552"/>
    <cellStyle name="Header2 4 4 32" xfId="14319"/>
    <cellStyle name="Header2 4 4 33" xfId="15161"/>
    <cellStyle name="Header2 4 4 34" xfId="14753"/>
    <cellStyle name="Header2 4 4 35" xfId="15341"/>
    <cellStyle name="Header2 4 4 36" xfId="14504"/>
    <cellStyle name="Header2 4 4 37" xfId="14507"/>
    <cellStyle name="Header2 4 4 38" xfId="14289"/>
    <cellStyle name="Header2 4 4 39" xfId="14926"/>
    <cellStyle name="Header2 4 4 4" xfId="2167"/>
    <cellStyle name="Header2 4 4 40" xfId="14534"/>
    <cellStyle name="Header2 4 4 41" xfId="14970"/>
    <cellStyle name="Header2 4 4 42" xfId="14881"/>
    <cellStyle name="Header2 4 4 43" xfId="14901"/>
    <cellStyle name="Header2 4 4 44" xfId="14936"/>
    <cellStyle name="Header2 4 4 45" xfId="14502"/>
    <cellStyle name="Header2 4 4 46" xfId="14604"/>
    <cellStyle name="Header2 4 4 47" xfId="14452"/>
    <cellStyle name="Header2 4 4 48" xfId="14953"/>
    <cellStyle name="Header2 4 4 49" xfId="14335"/>
    <cellStyle name="Header2 4 4 5" xfId="6862"/>
    <cellStyle name="Header2 4 4 50" xfId="14918"/>
    <cellStyle name="Header2 4 4 51" xfId="14817"/>
    <cellStyle name="Header2 4 4 52" xfId="15434"/>
    <cellStyle name="Header2 4 4 53" xfId="16444"/>
    <cellStyle name="Header2 4 4 54" xfId="16531"/>
    <cellStyle name="Header2 4 4 55" xfId="15780"/>
    <cellStyle name="Header2 4 4 56" xfId="16291"/>
    <cellStyle name="Header2 4 4 57" xfId="16227"/>
    <cellStyle name="Header2 4 4 58" xfId="16236"/>
    <cellStyle name="Header2 4 4 59" xfId="16343"/>
    <cellStyle name="Header2 4 4 6" xfId="6183"/>
    <cellStyle name="Header2 4 4 60" xfId="15812"/>
    <cellStyle name="Header2 4 4 61" xfId="16062"/>
    <cellStyle name="Header2 4 4 62" xfId="16178"/>
    <cellStyle name="Header2 4 4 63" xfId="15937"/>
    <cellStyle name="Header2 4 4 64" xfId="16041"/>
    <cellStyle name="Header2 4 4 65" xfId="16177"/>
    <cellStyle name="Header2 4 4 66" xfId="16513"/>
    <cellStyle name="Header2 4 4 67" xfId="16160"/>
    <cellStyle name="Header2 4 4 68" xfId="16371"/>
    <cellStyle name="Header2 4 4 69" xfId="16673"/>
    <cellStyle name="Header2 4 4 7" xfId="2427"/>
    <cellStyle name="Header2 4 4 70" xfId="16645"/>
    <cellStyle name="Header2 4 4 71" xfId="16008"/>
    <cellStyle name="Header2 4 4 72" xfId="16057"/>
    <cellStyle name="Header2 4 4 73" xfId="15853"/>
    <cellStyle name="Header2 4 4 74" xfId="15940"/>
    <cellStyle name="Header2 4 4 75" xfId="16283"/>
    <cellStyle name="Header2 4 4 76" xfId="15844"/>
    <cellStyle name="Header2 4 4 77" xfId="15975"/>
    <cellStyle name="Header2 4 4 78" xfId="15856"/>
    <cellStyle name="Header2 4 4 8" xfId="2180"/>
    <cellStyle name="Header2 4 4 9" xfId="6140"/>
    <cellStyle name="Header2 4 5" xfId="17019"/>
    <cellStyle name="Header2 5" xfId="968"/>
    <cellStyle name="Header2 5 2" xfId="5825"/>
    <cellStyle name="Header2 5 2 2" xfId="5914"/>
    <cellStyle name="Header2 5 2 2 10" xfId="7370"/>
    <cellStyle name="Header2 5 2 2 11" xfId="7401"/>
    <cellStyle name="Header2 5 2 2 12" xfId="7422"/>
    <cellStyle name="Header2 5 2 2 13" xfId="7452"/>
    <cellStyle name="Header2 5 2 2 14" xfId="7482"/>
    <cellStyle name="Header2 5 2 2 15" xfId="7500"/>
    <cellStyle name="Header2 5 2 2 16" xfId="7542"/>
    <cellStyle name="Header2 5 2 2 17" xfId="7574"/>
    <cellStyle name="Header2 5 2 2 18" xfId="7616"/>
    <cellStyle name="Header2 5 2 2 19" xfId="7650"/>
    <cellStyle name="Header2 5 2 2 2" xfId="7152"/>
    <cellStyle name="Header2 5 2 2 20" xfId="13845"/>
    <cellStyle name="Header2 5 2 2 21" xfId="14153"/>
    <cellStyle name="Header2 5 2 2 22" xfId="14178"/>
    <cellStyle name="Header2 5 2 2 23" xfId="14200"/>
    <cellStyle name="Header2 5 2 2 24" xfId="14221"/>
    <cellStyle name="Header2 5 2 2 25" xfId="14242"/>
    <cellStyle name="Header2 5 2 2 26" xfId="14265"/>
    <cellStyle name="Header2 5 2 2 27" xfId="14164"/>
    <cellStyle name="Header2 5 2 2 28" xfId="14018"/>
    <cellStyle name="Header2 5 2 2 29" xfId="15207"/>
    <cellStyle name="Header2 5 2 2 3" xfId="7183"/>
    <cellStyle name="Header2 5 2 2 30" xfId="15223"/>
    <cellStyle name="Header2 5 2 2 31" xfId="15249"/>
    <cellStyle name="Header2 5 2 2 32" xfId="15275"/>
    <cellStyle name="Header2 5 2 2 33" xfId="14597"/>
    <cellStyle name="Header2 5 2 2 34" xfId="15301"/>
    <cellStyle name="Header2 5 2 2 35" xfId="15329"/>
    <cellStyle name="Header2 5 2 2 36" xfId="15361"/>
    <cellStyle name="Header2 5 2 2 37" xfId="15384"/>
    <cellStyle name="Header2 5 2 2 38" xfId="15408"/>
    <cellStyle name="Header2 5 2 2 39" xfId="15427"/>
    <cellStyle name="Header2 5 2 2 4" xfId="7205"/>
    <cellStyle name="Header2 5 2 2 40" xfId="14884"/>
    <cellStyle name="Header2 5 2 2 41" xfId="15455"/>
    <cellStyle name="Header2 5 2 2 42" xfId="15480"/>
    <cellStyle name="Header2 5 2 2 43" xfId="15085"/>
    <cellStyle name="Header2 5 2 2 44" xfId="15501"/>
    <cellStyle name="Header2 5 2 2 45" xfId="15515"/>
    <cellStyle name="Header2 5 2 2 46" xfId="15530"/>
    <cellStyle name="Header2 5 2 2 47" xfId="15545"/>
    <cellStyle name="Header2 5 2 2 48" xfId="15563"/>
    <cellStyle name="Header2 5 2 2 49" xfId="15587"/>
    <cellStyle name="Header2 5 2 2 5" xfId="7227"/>
    <cellStyle name="Header2 5 2 2 50" xfId="15611"/>
    <cellStyle name="Header2 5 2 2 51" xfId="15631"/>
    <cellStyle name="Header2 5 2 2 52" xfId="15647"/>
    <cellStyle name="Header2 5 2 2 53" xfId="15657"/>
    <cellStyle name="Header2 5 2 2 54" xfId="16502"/>
    <cellStyle name="Header2 5 2 2 55" xfId="16560"/>
    <cellStyle name="Header2 5 2 2 56" xfId="16578"/>
    <cellStyle name="Header2 5 2 2 57" xfId="16594"/>
    <cellStyle name="Header2 5 2 2 58" xfId="16614"/>
    <cellStyle name="Header2 5 2 2 59" xfId="16638"/>
    <cellStyle name="Header2 5 2 2 6" xfId="7263"/>
    <cellStyle name="Header2 5 2 2 60" xfId="16664"/>
    <cellStyle name="Header2 5 2 2 61" xfId="16688"/>
    <cellStyle name="Header2 5 2 2 62" xfId="16715"/>
    <cellStyle name="Header2 5 2 2 63" xfId="16737"/>
    <cellStyle name="Header2 5 2 2 64" xfId="16755"/>
    <cellStyle name="Header2 5 2 2 65" xfId="16777"/>
    <cellStyle name="Header2 5 2 2 66" xfId="16794"/>
    <cellStyle name="Header2 5 2 2 67" xfId="16805"/>
    <cellStyle name="Header2 5 2 2 68" xfId="16117"/>
    <cellStyle name="Header2 5 2 2 69" xfId="16823"/>
    <cellStyle name="Header2 5 2 2 7" xfId="7280"/>
    <cellStyle name="Header2 5 2 2 70" xfId="16846"/>
    <cellStyle name="Header2 5 2 2 71" xfId="16868"/>
    <cellStyle name="Header2 5 2 2 72" xfId="16893"/>
    <cellStyle name="Header2 5 2 2 73" xfId="16921"/>
    <cellStyle name="Header2 5 2 2 74" xfId="16939"/>
    <cellStyle name="Header2 5 2 2 75" xfId="16948"/>
    <cellStyle name="Header2 5 2 2 76" xfId="16968"/>
    <cellStyle name="Header2 5 2 2 77" xfId="16988"/>
    <cellStyle name="Header2 5 2 2 78" xfId="16139"/>
    <cellStyle name="Header2 5 2 2 79" xfId="17011"/>
    <cellStyle name="Header2 5 2 2 8" xfId="7306"/>
    <cellStyle name="Header2 5 2 2 80" xfId="17193"/>
    <cellStyle name="Header2 5 2 2 9" xfId="7331"/>
    <cellStyle name="Header2 5 3" xfId="5766"/>
    <cellStyle name="Header2 5 3 10" xfId="14313"/>
    <cellStyle name="Header2 5 3 11" xfId="14907"/>
    <cellStyle name="Header2 5 3 12" xfId="15878"/>
    <cellStyle name="Header2 5 3 13" xfId="15993"/>
    <cellStyle name="Header2 5 3 2" xfId="2886"/>
    <cellStyle name="Header2 5 3 3" xfId="2530"/>
    <cellStyle name="Header2 5 3 4" xfId="14272"/>
    <cellStyle name="Header2 5 3 5" xfId="15060"/>
    <cellStyle name="Header2 5 3 6" xfId="15170"/>
    <cellStyle name="Header2 5 3 7" xfId="14542"/>
    <cellStyle name="Header2 5 3 8" xfId="15159"/>
    <cellStyle name="Header2 5 3 9" xfId="14694"/>
    <cellStyle name="Header2 5 4" xfId="5843"/>
    <cellStyle name="Header2 5 4 10" xfId="2639"/>
    <cellStyle name="Header2 5 4 11" xfId="6969"/>
    <cellStyle name="Header2 5 4 12" xfId="7340"/>
    <cellStyle name="Header2 5 4 13" xfId="6926"/>
    <cellStyle name="Header2 5 4 14" xfId="6968"/>
    <cellStyle name="Header2 5 4 15" xfId="2283"/>
    <cellStyle name="Header2 5 4 16" xfId="3024"/>
    <cellStyle name="Header2 5 4 17" xfId="6434"/>
    <cellStyle name="Header2 5 4 18" xfId="6282"/>
    <cellStyle name="Header2 5 4 19" xfId="6093"/>
    <cellStyle name="Header2 5 4 2" xfId="7098"/>
    <cellStyle name="Header2 5 4 20" xfId="14130"/>
    <cellStyle name="Header2 5 4 21" xfId="6662"/>
    <cellStyle name="Header2 5 4 22" xfId="6785"/>
    <cellStyle name="Header2 5 4 23" xfId="6355"/>
    <cellStyle name="Header2 5 4 24" xfId="2586"/>
    <cellStyle name="Header2 5 4 25" xfId="2785"/>
    <cellStyle name="Header2 5 4 26" xfId="2338"/>
    <cellStyle name="Header2 5 4 27" xfId="6815"/>
    <cellStyle name="Header2 5 4 28" xfId="15185"/>
    <cellStyle name="Header2 5 4 29" xfId="14722"/>
    <cellStyle name="Header2 5 4 3" xfId="6081"/>
    <cellStyle name="Header2 5 4 30" xfId="14674"/>
    <cellStyle name="Header2 5 4 31" xfId="14585"/>
    <cellStyle name="Header2 5 4 32" xfId="14599"/>
    <cellStyle name="Header2 5 4 33" xfId="14770"/>
    <cellStyle name="Header2 5 4 34" xfId="14932"/>
    <cellStyle name="Header2 5 4 35" xfId="15340"/>
    <cellStyle name="Header2 5 4 36" xfId="14948"/>
    <cellStyle name="Header2 5 4 37" xfId="14903"/>
    <cellStyle name="Header2 5 4 38" xfId="14518"/>
    <cellStyle name="Header2 5 4 39" xfId="14672"/>
    <cellStyle name="Header2 5 4 4" xfId="6667"/>
    <cellStyle name="Header2 5 4 40" xfId="14292"/>
    <cellStyle name="Header2 5 4 41" xfId="14393"/>
    <cellStyle name="Header2 5 4 42" xfId="14644"/>
    <cellStyle name="Header2 5 4 43" xfId="14890"/>
    <cellStyle name="Header2 5 4 44" xfId="15435"/>
    <cellStyle name="Header2 5 4 45" xfId="14757"/>
    <cellStyle name="Header2 5 4 46" xfId="14528"/>
    <cellStyle name="Header2 5 4 47" xfId="15486"/>
    <cellStyle name="Header2 5 4 48" xfId="14853"/>
    <cellStyle name="Header2 5 4 49" xfId="14804"/>
    <cellStyle name="Header2 5 4 5" xfId="7018"/>
    <cellStyle name="Header2 5 4 50" xfId="15003"/>
    <cellStyle name="Header2 5 4 51" xfId="14925"/>
    <cellStyle name="Header2 5 4 52" xfId="14474"/>
    <cellStyle name="Header2 5 4 53" xfId="16443"/>
    <cellStyle name="Header2 5 4 54" xfId="16530"/>
    <cellStyle name="Header2 5 4 55" xfId="15781"/>
    <cellStyle name="Header2 5 4 56" xfId="16030"/>
    <cellStyle name="Header2 5 4 57" xfId="15963"/>
    <cellStyle name="Header2 5 4 58" xfId="16024"/>
    <cellStyle name="Header2 5 4 59" xfId="16115"/>
    <cellStyle name="Header2 5 4 6" xfId="6253"/>
    <cellStyle name="Header2 5 4 60" xfId="15685"/>
    <cellStyle name="Header2 5 4 61" xfId="16113"/>
    <cellStyle name="Header2 5 4 62" xfId="15906"/>
    <cellStyle name="Header2 5 4 63" xfId="16319"/>
    <cellStyle name="Header2 5 4 64" xfId="15664"/>
    <cellStyle name="Header2 5 4 65" xfId="15824"/>
    <cellStyle name="Header2 5 4 66" xfId="15735"/>
    <cellStyle name="Header2 5 4 67" xfId="15819"/>
    <cellStyle name="Header2 5 4 68" xfId="16284"/>
    <cellStyle name="Header2 5 4 69" xfId="16198"/>
    <cellStyle name="Header2 5 4 7" xfId="6790"/>
    <cellStyle name="Header2 5 4 70" xfId="16372"/>
    <cellStyle name="Header2 5 4 71" xfId="15773"/>
    <cellStyle name="Header2 5 4 72" xfId="16659"/>
    <cellStyle name="Header2 5 4 73" xfId="15843"/>
    <cellStyle name="Header2 5 4 74" xfId="16138"/>
    <cellStyle name="Header2 5 4 75" xfId="15894"/>
    <cellStyle name="Header2 5 4 76" xfId="15955"/>
    <cellStyle name="Header2 5 4 77" xfId="15750"/>
    <cellStyle name="Header2 5 4 78" xfId="15692"/>
    <cellStyle name="Header2 5 4 8" xfId="6094"/>
    <cellStyle name="Header2 5 4 9" xfId="6803"/>
    <cellStyle name="Header2 5 5" xfId="17020"/>
    <cellStyle name="Header2 6" xfId="969"/>
    <cellStyle name="Header2 6 2" xfId="5826"/>
    <cellStyle name="Header2 6 2 2" xfId="5915"/>
    <cellStyle name="Header2 6 2 2 10" xfId="7371"/>
    <cellStyle name="Header2 6 2 2 11" xfId="7402"/>
    <cellStyle name="Header2 6 2 2 12" xfId="7423"/>
    <cellStyle name="Header2 6 2 2 13" xfId="7453"/>
    <cellStyle name="Header2 6 2 2 14" xfId="7483"/>
    <cellStyle name="Header2 6 2 2 15" xfId="7501"/>
    <cellStyle name="Header2 6 2 2 16" xfId="7543"/>
    <cellStyle name="Header2 6 2 2 17" xfId="7575"/>
    <cellStyle name="Header2 6 2 2 18" xfId="7617"/>
    <cellStyle name="Header2 6 2 2 19" xfId="7651"/>
    <cellStyle name="Header2 6 2 2 2" xfId="7153"/>
    <cellStyle name="Header2 6 2 2 20" xfId="13846"/>
    <cellStyle name="Header2 6 2 2 21" xfId="14154"/>
    <cellStyle name="Header2 6 2 2 22" xfId="14179"/>
    <cellStyle name="Header2 6 2 2 23" xfId="14201"/>
    <cellStyle name="Header2 6 2 2 24" xfId="14222"/>
    <cellStyle name="Header2 6 2 2 25" xfId="14243"/>
    <cellStyle name="Header2 6 2 2 26" xfId="14266"/>
    <cellStyle name="Header2 6 2 2 27" xfId="2270"/>
    <cellStyle name="Header2 6 2 2 28" xfId="7056"/>
    <cellStyle name="Header2 6 2 2 29" xfId="15208"/>
    <cellStyle name="Header2 6 2 2 3" xfId="7184"/>
    <cellStyle name="Header2 6 2 2 30" xfId="15224"/>
    <cellStyle name="Header2 6 2 2 31" xfId="15250"/>
    <cellStyle name="Header2 6 2 2 32" xfId="15276"/>
    <cellStyle name="Header2 6 2 2 33" xfId="14849"/>
    <cellStyle name="Header2 6 2 2 34" xfId="15302"/>
    <cellStyle name="Header2 6 2 2 35" xfId="15330"/>
    <cellStyle name="Header2 6 2 2 36" xfId="15362"/>
    <cellStyle name="Header2 6 2 2 37" xfId="15385"/>
    <cellStyle name="Header2 6 2 2 38" xfId="15409"/>
    <cellStyle name="Header2 6 2 2 39" xfId="15428"/>
    <cellStyle name="Header2 6 2 2 4" xfId="7206"/>
    <cellStyle name="Header2 6 2 2 40" xfId="14449"/>
    <cellStyle name="Header2 6 2 2 41" xfId="15456"/>
    <cellStyle name="Header2 6 2 2 42" xfId="15481"/>
    <cellStyle name="Header2 6 2 2 43" xfId="15391"/>
    <cellStyle name="Header2 6 2 2 44" xfId="15502"/>
    <cellStyle name="Header2 6 2 2 45" xfId="15516"/>
    <cellStyle name="Header2 6 2 2 46" xfId="15531"/>
    <cellStyle name="Header2 6 2 2 47" xfId="15546"/>
    <cellStyle name="Header2 6 2 2 48" xfId="15564"/>
    <cellStyle name="Header2 6 2 2 49" xfId="15588"/>
    <cellStyle name="Header2 6 2 2 5" xfId="7228"/>
    <cellStyle name="Header2 6 2 2 50" xfId="15612"/>
    <cellStyle name="Header2 6 2 2 51" xfId="15632"/>
    <cellStyle name="Header2 6 2 2 52" xfId="15648"/>
    <cellStyle name="Header2 6 2 2 53" xfId="15658"/>
    <cellStyle name="Header2 6 2 2 54" xfId="16503"/>
    <cellStyle name="Header2 6 2 2 55" xfId="16561"/>
    <cellStyle name="Header2 6 2 2 56" xfId="16579"/>
    <cellStyle name="Header2 6 2 2 57" xfId="16595"/>
    <cellStyle name="Header2 6 2 2 58" xfId="16615"/>
    <cellStyle name="Header2 6 2 2 59" xfId="16639"/>
    <cellStyle name="Header2 6 2 2 6" xfId="7264"/>
    <cellStyle name="Header2 6 2 2 60" xfId="16665"/>
    <cellStyle name="Header2 6 2 2 61" xfId="16689"/>
    <cellStyle name="Header2 6 2 2 62" xfId="16716"/>
    <cellStyle name="Header2 6 2 2 63" xfId="16738"/>
    <cellStyle name="Header2 6 2 2 64" xfId="16756"/>
    <cellStyle name="Header2 6 2 2 65" xfId="16778"/>
    <cellStyle name="Header2 6 2 2 66" xfId="16795"/>
    <cellStyle name="Header2 6 2 2 67" xfId="16806"/>
    <cellStyle name="Header2 6 2 2 68" xfId="16116"/>
    <cellStyle name="Header2 6 2 2 69" xfId="16824"/>
    <cellStyle name="Header2 6 2 2 7" xfId="7281"/>
    <cellStyle name="Header2 6 2 2 70" xfId="16847"/>
    <cellStyle name="Header2 6 2 2 71" xfId="16869"/>
    <cellStyle name="Header2 6 2 2 72" xfId="16894"/>
    <cellStyle name="Header2 6 2 2 73" xfId="16922"/>
    <cellStyle name="Header2 6 2 2 74" xfId="16940"/>
    <cellStyle name="Header2 6 2 2 75" xfId="16949"/>
    <cellStyle name="Header2 6 2 2 76" xfId="16969"/>
    <cellStyle name="Header2 6 2 2 77" xfId="16989"/>
    <cellStyle name="Header2 6 2 2 78" xfId="16168"/>
    <cellStyle name="Header2 6 2 2 79" xfId="17012"/>
    <cellStyle name="Header2 6 2 2 8" xfId="7307"/>
    <cellStyle name="Header2 6 2 2 80" xfId="17194"/>
    <cellStyle name="Header2 6 2 2 9" xfId="7332"/>
    <cellStyle name="Header2 6 3" xfId="5767"/>
    <cellStyle name="Header2 6 3 10" xfId="14415"/>
    <cellStyle name="Header2 6 3 11" xfId="14983"/>
    <cellStyle name="Header2 6 3 12" xfId="15799"/>
    <cellStyle name="Header2 6 3 13" xfId="16219"/>
    <cellStyle name="Header2 6 3 2" xfId="2699"/>
    <cellStyle name="Header2 6 3 3" xfId="14045"/>
    <cellStyle name="Header2 6 3 4" xfId="14119"/>
    <cellStyle name="Header2 6 3 5" xfId="15061"/>
    <cellStyle name="Header2 6 3 6" xfId="15171"/>
    <cellStyle name="Header2 6 3 7" xfId="14543"/>
    <cellStyle name="Header2 6 3 8" xfId="14969"/>
    <cellStyle name="Header2 6 3 9" xfId="14693"/>
    <cellStyle name="Header2 6 4" xfId="5842"/>
    <cellStyle name="Header2 6 4 10" xfId="3064"/>
    <cellStyle name="Header2 6 4 11" xfId="5985"/>
    <cellStyle name="Header2 6 4 12" xfId="2327"/>
    <cellStyle name="Header2 6 4 13" xfId="7240"/>
    <cellStyle name="Header2 6 4 14" xfId="6722"/>
    <cellStyle name="Header2 6 4 15" xfId="7068"/>
    <cellStyle name="Header2 6 4 16" xfId="2608"/>
    <cellStyle name="Header2 6 4 17" xfId="2449"/>
    <cellStyle name="Header2 6 4 18" xfId="2346"/>
    <cellStyle name="Header2 6 4 19" xfId="6514"/>
    <cellStyle name="Header2 6 4 2" xfId="7097"/>
    <cellStyle name="Header2 6 4 20" xfId="14129"/>
    <cellStyle name="Header2 6 4 21" xfId="14025"/>
    <cellStyle name="Header2 6 4 22" xfId="6114"/>
    <cellStyle name="Header2 6 4 23" xfId="2725"/>
    <cellStyle name="Header2 6 4 24" xfId="6672"/>
    <cellStyle name="Header2 6 4 25" xfId="2988"/>
    <cellStyle name="Header2 6 4 26" xfId="7236"/>
    <cellStyle name="Header2 6 4 27" xfId="14067"/>
    <cellStyle name="Header2 6 4 28" xfId="15184"/>
    <cellStyle name="Header2 6 4 29" xfId="14601"/>
    <cellStyle name="Header2 6 4 3" xfId="5948"/>
    <cellStyle name="Header2 6 4 30" xfId="14622"/>
    <cellStyle name="Header2 6 4 31" xfId="14423"/>
    <cellStyle name="Header2 6 4 32" xfId="14318"/>
    <cellStyle name="Header2 6 4 33" xfId="14966"/>
    <cellStyle name="Header2 6 4 34" xfId="14792"/>
    <cellStyle name="Header2 6 4 35" xfId="15339"/>
    <cellStyle name="Header2 6 4 36" xfId="14577"/>
    <cellStyle name="Header2 6 4 37" xfId="15110"/>
    <cellStyle name="Header2 6 4 38" xfId="14933"/>
    <cellStyle name="Header2 6 4 39" xfId="14889"/>
    <cellStyle name="Header2 6 4 4" xfId="7121"/>
    <cellStyle name="Header2 6 4 40" xfId="14637"/>
    <cellStyle name="Header2 6 4 41" xfId="14364"/>
    <cellStyle name="Header2 6 4 42" xfId="14957"/>
    <cellStyle name="Header2 6 4 43" xfId="14298"/>
    <cellStyle name="Header2 6 4 44" xfId="14460"/>
    <cellStyle name="Header2 6 4 45" xfId="14988"/>
    <cellStyle name="Header2 6 4 46" xfId="14854"/>
    <cellStyle name="Header2 6 4 47" xfId="15190"/>
    <cellStyle name="Header2 6 4 48" xfId="14419"/>
    <cellStyle name="Header2 6 4 49" xfId="14778"/>
    <cellStyle name="Header2 6 4 5" xfId="2258"/>
    <cellStyle name="Header2 6 4 50" xfId="14984"/>
    <cellStyle name="Header2 6 4 51" xfId="14576"/>
    <cellStyle name="Header2 6 4 52" xfId="14422"/>
    <cellStyle name="Header2 6 4 53" xfId="16442"/>
    <cellStyle name="Header2 6 4 54" xfId="16529"/>
    <cellStyle name="Header2 6 4 55" xfId="16287"/>
    <cellStyle name="Header2 6 4 56" xfId="15977"/>
    <cellStyle name="Header2 6 4 57" xfId="15805"/>
    <cellStyle name="Header2 6 4 58" xfId="16235"/>
    <cellStyle name="Header2 6 4 59" xfId="15900"/>
    <cellStyle name="Header2 6 4 6" xfId="6184"/>
    <cellStyle name="Header2 6 4 60" xfId="16348"/>
    <cellStyle name="Header2 6 4 61" xfId="16103"/>
    <cellStyle name="Header2 6 4 62" xfId="15972"/>
    <cellStyle name="Header2 6 4 63" xfId="16217"/>
    <cellStyle name="Header2 6 4 64" xfId="15974"/>
    <cellStyle name="Header2 6 4 65" xfId="16108"/>
    <cellStyle name="Header2 6 4 66" xfId="16658"/>
    <cellStyle name="Header2 6 4 67" xfId="16292"/>
    <cellStyle name="Header2 6 4 68" xfId="16541"/>
    <cellStyle name="Header2 6 4 69" xfId="15663"/>
    <cellStyle name="Header2 6 4 7" xfId="7005"/>
    <cellStyle name="Header2 6 4 70" xfId="16282"/>
    <cellStyle name="Header2 6 4 71" xfId="16334"/>
    <cellStyle name="Header2 6 4 72" xfId="16039"/>
    <cellStyle name="Header2 6 4 73" xfId="16135"/>
    <cellStyle name="Header2 6 4 74" xfId="16174"/>
    <cellStyle name="Header2 6 4 75" xfId="15871"/>
    <cellStyle name="Header2 6 4 76" xfId="16245"/>
    <cellStyle name="Header2 6 4 77" xfId="16124"/>
    <cellStyle name="Header2 6 4 78" xfId="15682"/>
    <cellStyle name="Header2 6 4 8" xfId="2603"/>
    <cellStyle name="Header2 6 4 9" xfId="7142"/>
    <cellStyle name="Header2 6 5" xfId="17021"/>
    <cellStyle name="Header2 7" xfId="970"/>
    <cellStyle name="Header2 7 2" xfId="5827"/>
    <cellStyle name="Header2 7 2 2" xfId="5916"/>
    <cellStyle name="Header2 7 2 2 10" xfId="7372"/>
    <cellStyle name="Header2 7 2 2 11" xfId="7403"/>
    <cellStyle name="Header2 7 2 2 12" xfId="7424"/>
    <cellStyle name="Header2 7 2 2 13" xfId="7454"/>
    <cellStyle name="Header2 7 2 2 14" xfId="7484"/>
    <cellStyle name="Header2 7 2 2 15" xfId="7502"/>
    <cellStyle name="Header2 7 2 2 16" xfId="7544"/>
    <cellStyle name="Header2 7 2 2 17" xfId="7576"/>
    <cellStyle name="Header2 7 2 2 18" xfId="7618"/>
    <cellStyle name="Header2 7 2 2 19" xfId="7652"/>
    <cellStyle name="Header2 7 2 2 2" xfId="7154"/>
    <cellStyle name="Header2 7 2 2 20" xfId="13847"/>
    <cellStyle name="Header2 7 2 2 21" xfId="14155"/>
    <cellStyle name="Header2 7 2 2 22" xfId="14180"/>
    <cellStyle name="Header2 7 2 2 23" xfId="14202"/>
    <cellStyle name="Header2 7 2 2 24" xfId="14223"/>
    <cellStyle name="Header2 7 2 2 25" xfId="14244"/>
    <cellStyle name="Header2 7 2 2 26" xfId="14267"/>
    <cellStyle name="Header2 7 2 2 27" xfId="7537"/>
    <cellStyle name="Header2 7 2 2 28" xfId="6604"/>
    <cellStyle name="Header2 7 2 2 29" xfId="15209"/>
    <cellStyle name="Header2 7 2 2 3" xfId="7185"/>
    <cellStyle name="Header2 7 2 2 30" xfId="15225"/>
    <cellStyle name="Header2 7 2 2 31" xfId="15251"/>
    <cellStyle name="Header2 7 2 2 32" xfId="15277"/>
    <cellStyle name="Header2 7 2 2 33" xfId="14321"/>
    <cellStyle name="Header2 7 2 2 34" xfId="15303"/>
    <cellStyle name="Header2 7 2 2 35" xfId="15331"/>
    <cellStyle name="Header2 7 2 2 36" xfId="15363"/>
    <cellStyle name="Header2 7 2 2 37" xfId="15386"/>
    <cellStyle name="Header2 7 2 2 38" xfId="15410"/>
    <cellStyle name="Header2 7 2 2 39" xfId="15429"/>
    <cellStyle name="Header2 7 2 2 4" xfId="7207"/>
    <cellStyle name="Header2 7 2 2 40" xfId="15292"/>
    <cellStyle name="Header2 7 2 2 41" xfId="15457"/>
    <cellStyle name="Header2 7 2 2 42" xfId="15482"/>
    <cellStyle name="Header2 7 2 2 43" xfId="15231"/>
    <cellStyle name="Header2 7 2 2 44" xfId="15503"/>
    <cellStyle name="Header2 7 2 2 45" xfId="15517"/>
    <cellStyle name="Header2 7 2 2 46" xfId="15532"/>
    <cellStyle name="Header2 7 2 2 47" xfId="15547"/>
    <cellStyle name="Header2 7 2 2 48" xfId="15565"/>
    <cellStyle name="Header2 7 2 2 49" xfId="15589"/>
    <cellStyle name="Header2 7 2 2 5" xfId="7229"/>
    <cellStyle name="Header2 7 2 2 50" xfId="15613"/>
    <cellStyle name="Header2 7 2 2 51" xfId="15633"/>
    <cellStyle name="Header2 7 2 2 52" xfId="15649"/>
    <cellStyle name="Header2 7 2 2 53" xfId="15659"/>
    <cellStyle name="Header2 7 2 2 54" xfId="16504"/>
    <cellStyle name="Header2 7 2 2 55" xfId="16562"/>
    <cellStyle name="Header2 7 2 2 56" xfId="16580"/>
    <cellStyle name="Header2 7 2 2 57" xfId="16596"/>
    <cellStyle name="Header2 7 2 2 58" xfId="16616"/>
    <cellStyle name="Header2 7 2 2 59" xfId="16640"/>
    <cellStyle name="Header2 7 2 2 6" xfId="7265"/>
    <cellStyle name="Header2 7 2 2 60" xfId="16666"/>
    <cellStyle name="Header2 7 2 2 61" xfId="16690"/>
    <cellStyle name="Header2 7 2 2 62" xfId="16717"/>
    <cellStyle name="Header2 7 2 2 63" xfId="16739"/>
    <cellStyle name="Header2 7 2 2 64" xfId="16757"/>
    <cellStyle name="Header2 7 2 2 65" xfId="16779"/>
    <cellStyle name="Header2 7 2 2 66" xfId="16796"/>
    <cellStyle name="Header2 7 2 2 67" xfId="16807"/>
    <cellStyle name="Header2 7 2 2 68" xfId="15795"/>
    <cellStyle name="Header2 7 2 2 69" xfId="16825"/>
    <cellStyle name="Header2 7 2 2 7" xfId="7282"/>
    <cellStyle name="Header2 7 2 2 70" xfId="16848"/>
    <cellStyle name="Header2 7 2 2 71" xfId="16870"/>
    <cellStyle name="Header2 7 2 2 72" xfId="16895"/>
    <cellStyle name="Header2 7 2 2 73" xfId="16923"/>
    <cellStyle name="Header2 7 2 2 74" xfId="16941"/>
    <cellStyle name="Header2 7 2 2 75" xfId="16950"/>
    <cellStyle name="Header2 7 2 2 76" xfId="16970"/>
    <cellStyle name="Header2 7 2 2 77" xfId="16990"/>
    <cellStyle name="Header2 7 2 2 78" xfId="16840"/>
    <cellStyle name="Header2 7 2 2 79" xfId="17013"/>
    <cellStyle name="Header2 7 2 2 8" xfId="7308"/>
    <cellStyle name="Header2 7 2 2 80" xfId="17195"/>
    <cellStyle name="Header2 7 2 2 9" xfId="7333"/>
    <cellStyle name="Header2 7 3" xfId="5768"/>
    <cellStyle name="Header2 7 3 10" xfId="14702"/>
    <cellStyle name="Header2 7 3 11" xfId="14305"/>
    <cellStyle name="Header2 7 3 12" xfId="15719"/>
    <cellStyle name="Header2 7 3 13" xfId="15866"/>
    <cellStyle name="Header2 7 3 2" xfId="6219"/>
    <cellStyle name="Header2 7 3 3" xfId="14046"/>
    <cellStyle name="Header2 7 3 4" xfId="14091"/>
    <cellStyle name="Header2 7 3 5" xfId="15062"/>
    <cellStyle name="Header2 7 3 6" xfId="15172"/>
    <cellStyle name="Header2 7 3 7" xfId="14544"/>
    <cellStyle name="Header2 7 3 8" xfId="14668"/>
    <cellStyle name="Header2 7 3 9" xfId="14782"/>
    <cellStyle name="Header2 7 4" xfId="5841"/>
    <cellStyle name="Header2 7 4 10" xfId="2344"/>
    <cellStyle name="Header2 7 4 11" xfId="2382"/>
    <cellStyle name="Header2 7 4 12" xfId="2147"/>
    <cellStyle name="Header2 7 4 13" xfId="2966"/>
    <cellStyle name="Header2 7 4 14" xfId="5967"/>
    <cellStyle name="Header2 7 4 15" xfId="6477"/>
    <cellStyle name="Header2 7 4 16" xfId="2947"/>
    <cellStyle name="Header2 7 4 17" xfId="2242"/>
    <cellStyle name="Header2 7 4 18" xfId="6895"/>
    <cellStyle name="Header2 7 4 19" xfId="6777"/>
    <cellStyle name="Header2 7 4 2" xfId="7096"/>
    <cellStyle name="Header2 7 4 20" xfId="14128"/>
    <cellStyle name="Header2 7 4 21" xfId="2869"/>
    <cellStyle name="Header2 7 4 22" xfId="2924"/>
    <cellStyle name="Header2 7 4 23" xfId="2799"/>
    <cellStyle name="Header2 7 4 24" xfId="7460"/>
    <cellStyle name="Header2 7 4 25" xfId="6828"/>
    <cellStyle name="Header2 7 4 26" xfId="2296"/>
    <cellStyle name="Header2 7 4 27" xfId="14078"/>
    <cellStyle name="Header2 7 4 28" xfId="15183"/>
    <cellStyle name="Header2 7 4 29" xfId="14723"/>
    <cellStyle name="Header2 7 4 3" xfId="6080"/>
    <cellStyle name="Header2 7 4 30" xfId="14673"/>
    <cellStyle name="Header2 7 4 31" xfId="14437"/>
    <cellStyle name="Header2 7 4 32" xfId="14874"/>
    <cellStyle name="Header2 7 4 33" xfId="14300"/>
    <cellStyle name="Header2 7 4 34" xfId="14994"/>
    <cellStyle name="Header2 7 4 35" xfId="15338"/>
    <cellStyle name="Header2 7 4 36" xfId="14595"/>
    <cellStyle name="Header2 7 4 37" xfId="14688"/>
    <cellStyle name="Header2 7 4 38" xfId="15202"/>
    <cellStyle name="Header2 7 4 39" xfId="14727"/>
    <cellStyle name="Header2 7 4 4" xfId="6211"/>
    <cellStyle name="Header2 7 4 40" xfId="14591"/>
    <cellStyle name="Header2 7 4 41" xfId="14466"/>
    <cellStyle name="Header2 7 4 42" xfId="14767"/>
    <cellStyle name="Header2 7 4 43" xfId="14821"/>
    <cellStyle name="Header2 7 4 44" xfId="14787"/>
    <cellStyle name="Header2 7 4 45" xfId="14636"/>
    <cellStyle name="Header2 7 4 46" xfId="14411"/>
    <cellStyle name="Header2 7 4 47" xfId="14833"/>
    <cellStyle name="Header2 7 4 48" xfId="14781"/>
    <cellStyle name="Header2 7 4 49" xfId="14563"/>
    <cellStyle name="Header2 7 4 5" xfId="6106"/>
    <cellStyle name="Header2 7 4 50" xfId="14691"/>
    <cellStyle name="Header2 7 4 51" xfId="14383"/>
    <cellStyle name="Header2 7 4 52" xfId="14847"/>
    <cellStyle name="Header2 7 4 53" xfId="16441"/>
    <cellStyle name="Header2 7 4 54" xfId="16528"/>
    <cellStyle name="Header2 7 4 55" xfId="16288"/>
    <cellStyle name="Header2 7 4 56" xfId="16011"/>
    <cellStyle name="Header2 7 4 57" xfId="16078"/>
    <cellStyle name="Header2 7 4 58" xfId="16234"/>
    <cellStyle name="Header2 7 4 59" xfId="15670"/>
    <cellStyle name="Header2 7 4 6" xfId="6185"/>
    <cellStyle name="Header2 7 4 60" xfId="15958"/>
    <cellStyle name="Header2 7 4 61" xfId="16063"/>
    <cellStyle name="Header2 7 4 62" xfId="16336"/>
    <cellStyle name="Header2 7 4 63" xfId="16171"/>
    <cellStyle name="Header2 7 4 64" xfId="16525"/>
    <cellStyle name="Header2 7 4 65" xfId="16070"/>
    <cellStyle name="Header2 7 4 66" xfId="15702"/>
    <cellStyle name="Header2 7 4 67" xfId="16072"/>
    <cellStyle name="Header2 7 4 68" xfId="16326"/>
    <cellStyle name="Header2 7 4 69" xfId="15823"/>
    <cellStyle name="Header2 7 4 7" xfId="6642"/>
    <cellStyle name="Header2 7 4 70" xfId="16770"/>
    <cellStyle name="Header2 7 4 71" xfId="15922"/>
    <cellStyle name="Header2 7 4 72" xfId="16732"/>
    <cellStyle name="Header2 7 4 73" xfId="15889"/>
    <cellStyle name="Header2 7 4 74" xfId="15939"/>
    <cellStyle name="Header2 7 4 75" xfId="15872"/>
    <cellStyle name="Header2 7 4 76" xfId="16105"/>
    <cellStyle name="Header2 7 4 77" xfId="16694"/>
    <cellStyle name="Header2 7 4 78" xfId="16915"/>
    <cellStyle name="Header2 7 4 8" xfId="6171"/>
    <cellStyle name="Header2 7 4 9" xfId="7093"/>
    <cellStyle name="Header2 7 5" xfId="17022"/>
    <cellStyle name="Header2 8" xfId="4473"/>
    <cellStyle name="Header2 8 2" xfId="5829"/>
    <cellStyle name="Header2 8 2 2" xfId="5917"/>
    <cellStyle name="Header2 8 2 2 10" xfId="7373"/>
    <cellStyle name="Header2 8 2 2 11" xfId="7404"/>
    <cellStyle name="Header2 8 2 2 12" xfId="7425"/>
    <cellStyle name="Header2 8 2 2 13" xfId="7455"/>
    <cellStyle name="Header2 8 2 2 14" xfId="7485"/>
    <cellStyle name="Header2 8 2 2 15" xfId="7503"/>
    <cellStyle name="Header2 8 2 2 16" xfId="7545"/>
    <cellStyle name="Header2 8 2 2 17" xfId="7577"/>
    <cellStyle name="Header2 8 2 2 18" xfId="7619"/>
    <cellStyle name="Header2 8 2 2 19" xfId="7653"/>
    <cellStyle name="Header2 8 2 2 2" xfId="7155"/>
    <cellStyle name="Header2 8 2 2 20" xfId="14156"/>
    <cellStyle name="Header2 8 2 2 21" xfId="14181"/>
    <cellStyle name="Header2 8 2 2 22" xfId="14203"/>
    <cellStyle name="Header2 8 2 2 23" xfId="14224"/>
    <cellStyle name="Header2 8 2 2 24" xfId="14245"/>
    <cellStyle name="Header2 8 2 2 25" xfId="14268"/>
    <cellStyle name="Header2 8 2 2 26" xfId="14274"/>
    <cellStyle name="Header2 8 2 2 27" xfId="7253"/>
    <cellStyle name="Header2 8 2 2 28" xfId="15210"/>
    <cellStyle name="Header2 8 2 2 29" xfId="15226"/>
    <cellStyle name="Header2 8 2 2 3" xfId="7186"/>
    <cellStyle name="Header2 8 2 2 30" xfId="15252"/>
    <cellStyle name="Header2 8 2 2 31" xfId="15278"/>
    <cellStyle name="Header2 8 2 2 32" xfId="14596"/>
    <cellStyle name="Header2 8 2 2 33" xfId="15304"/>
    <cellStyle name="Header2 8 2 2 34" xfId="15332"/>
    <cellStyle name="Header2 8 2 2 35" xfId="15364"/>
    <cellStyle name="Header2 8 2 2 36" xfId="15387"/>
    <cellStyle name="Header2 8 2 2 37" xfId="15411"/>
    <cellStyle name="Header2 8 2 2 38" xfId="15430"/>
    <cellStyle name="Header2 8 2 2 39" xfId="14880"/>
    <cellStyle name="Header2 8 2 2 4" xfId="7208"/>
    <cellStyle name="Header2 8 2 2 40" xfId="15458"/>
    <cellStyle name="Header2 8 2 2 41" xfId="15483"/>
    <cellStyle name="Header2 8 2 2 42" xfId="14283"/>
    <cellStyle name="Header2 8 2 2 43" xfId="15504"/>
    <cellStyle name="Header2 8 2 2 44" xfId="15518"/>
    <cellStyle name="Header2 8 2 2 45" xfId="15533"/>
    <cellStyle name="Header2 8 2 2 46" xfId="15548"/>
    <cellStyle name="Header2 8 2 2 47" xfId="15566"/>
    <cellStyle name="Header2 8 2 2 48" xfId="15590"/>
    <cellStyle name="Header2 8 2 2 49" xfId="15614"/>
    <cellStyle name="Header2 8 2 2 5" xfId="7230"/>
    <cellStyle name="Header2 8 2 2 50" xfId="15634"/>
    <cellStyle name="Header2 8 2 2 51" xfId="15650"/>
    <cellStyle name="Header2 8 2 2 52" xfId="15660"/>
    <cellStyle name="Header2 8 2 2 53" xfId="16505"/>
    <cellStyle name="Header2 8 2 2 54" xfId="16563"/>
    <cellStyle name="Header2 8 2 2 55" xfId="16581"/>
    <cellStyle name="Header2 8 2 2 56" xfId="16597"/>
    <cellStyle name="Header2 8 2 2 57" xfId="16617"/>
    <cellStyle name="Header2 8 2 2 58" xfId="16641"/>
    <cellStyle name="Header2 8 2 2 59" xfId="16667"/>
    <cellStyle name="Header2 8 2 2 6" xfId="7266"/>
    <cellStyle name="Header2 8 2 2 60" xfId="16691"/>
    <cellStyle name="Header2 8 2 2 61" xfId="16718"/>
    <cellStyle name="Header2 8 2 2 62" xfId="16740"/>
    <cellStyle name="Header2 8 2 2 63" xfId="16758"/>
    <cellStyle name="Header2 8 2 2 64" xfId="16780"/>
    <cellStyle name="Header2 8 2 2 65" xfId="16797"/>
    <cellStyle name="Header2 8 2 2 66" xfId="16808"/>
    <cellStyle name="Header2 8 2 2 67" xfId="16153"/>
    <cellStyle name="Header2 8 2 2 68" xfId="16826"/>
    <cellStyle name="Header2 8 2 2 69" xfId="16849"/>
    <cellStyle name="Header2 8 2 2 7" xfId="7283"/>
    <cellStyle name="Header2 8 2 2 70" xfId="16871"/>
    <cellStyle name="Header2 8 2 2 71" xfId="16896"/>
    <cellStyle name="Header2 8 2 2 72" xfId="16924"/>
    <cellStyle name="Header2 8 2 2 73" xfId="16942"/>
    <cellStyle name="Header2 8 2 2 74" xfId="16951"/>
    <cellStyle name="Header2 8 2 2 75" xfId="16971"/>
    <cellStyle name="Header2 8 2 2 76" xfId="16991"/>
    <cellStyle name="Header2 8 2 2 77" xfId="15785"/>
    <cellStyle name="Header2 8 2 2 78" xfId="17014"/>
    <cellStyle name="Header2 8 2 2 8" xfId="7309"/>
    <cellStyle name="Header2 8 2 2 9" xfId="7334"/>
    <cellStyle name="Header2 8 2 3" xfId="13841"/>
    <cellStyle name="Header2 8 2 4" xfId="17189"/>
    <cellStyle name="Header2 8 3" xfId="5792"/>
    <cellStyle name="Header2 8 3 10" xfId="14521"/>
    <cellStyle name="Header2 8 3 11" xfId="15005"/>
    <cellStyle name="Header2 8 3 12" xfId="15683"/>
    <cellStyle name="Header2 8 3 13" xfId="16332"/>
    <cellStyle name="Header2 8 3 2" xfId="2483"/>
    <cellStyle name="Header2 8 3 3" xfId="2793"/>
    <cellStyle name="Header2 8 3 4" xfId="14271"/>
    <cellStyle name="Header2 8 3 5" xfId="15079"/>
    <cellStyle name="Header2 8 3 6" xfId="15177"/>
    <cellStyle name="Header2 8 3 7" xfId="14897"/>
    <cellStyle name="Header2 8 3 8" xfId="14378"/>
    <cellStyle name="Header2 8 3 9" xfId="15017"/>
    <cellStyle name="Header2 8 4" xfId="5888"/>
    <cellStyle name="Header2 8 4 10" xfId="7350"/>
    <cellStyle name="Header2 8 4 11" xfId="7385"/>
    <cellStyle name="Header2 8 4 12" xfId="7411"/>
    <cellStyle name="Header2 8 4 13" xfId="7438"/>
    <cellStyle name="Header2 8 4 14" xfId="7465"/>
    <cellStyle name="Header2 8 4 15" xfId="6970"/>
    <cellStyle name="Header2 8 4 16" xfId="7527"/>
    <cellStyle name="Header2 8 4 17" xfId="7558"/>
    <cellStyle name="Header2 8 4 18" xfId="7595"/>
    <cellStyle name="Header2 8 4 19" xfId="7631"/>
    <cellStyle name="Header2 8 4 2" xfId="7131"/>
    <cellStyle name="Header2 8 4 20" xfId="14145"/>
    <cellStyle name="Header2 8 4 21" xfId="14169"/>
    <cellStyle name="Header2 8 4 22" xfId="14191"/>
    <cellStyle name="Header2 8 4 23" xfId="14212"/>
    <cellStyle name="Header2 8 4 24" xfId="14233"/>
    <cellStyle name="Header2 8 4 25" xfId="14256"/>
    <cellStyle name="Header2 8 4 26" xfId="14060"/>
    <cellStyle name="Header2 8 4 27" xfId="6985"/>
    <cellStyle name="Header2 8 4 28" xfId="15196"/>
    <cellStyle name="Header2 8 4 29" xfId="15215"/>
    <cellStyle name="Header2 8 4 3" xfId="7168"/>
    <cellStyle name="Header2 8 4 30" xfId="15238"/>
    <cellStyle name="Header2 8 4 31" xfId="15267"/>
    <cellStyle name="Header2 8 4 32" xfId="14827"/>
    <cellStyle name="Header2 8 4 33" xfId="15288"/>
    <cellStyle name="Header2 8 4 34" xfId="15317"/>
    <cellStyle name="Header2 8 4 35" xfId="15353"/>
    <cellStyle name="Header2 8 4 36" xfId="15372"/>
    <cellStyle name="Header2 8 4 37" xfId="15399"/>
    <cellStyle name="Header2 8 4 38" xfId="15417"/>
    <cellStyle name="Header2 8 4 39" xfId="14370"/>
    <cellStyle name="Header2 8 4 4" xfId="7191"/>
    <cellStyle name="Header2 8 4 40" xfId="15446"/>
    <cellStyle name="Header2 8 4 41" xfId="15471"/>
    <cellStyle name="Header2 8 4 42" xfId="14914"/>
    <cellStyle name="Header2 8 4 43" xfId="15494"/>
    <cellStyle name="Header2 8 4 44" xfId="15508"/>
    <cellStyle name="Header2 8 4 45" xfId="15522"/>
    <cellStyle name="Header2 8 4 46" xfId="15537"/>
    <cellStyle name="Header2 8 4 47" xfId="15554"/>
    <cellStyle name="Header2 8 4 48" xfId="15577"/>
    <cellStyle name="Header2 8 4 49" xfId="15603"/>
    <cellStyle name="Header2 8 4 5" xfId="7215"/>
    <cellStyle name="Header2 8 4 50" xfId="15623"/>
    <cellStyle name="Header2 8 4 51" xfId="15640"/>
    <cellStyle name="Header2 8 4 52" xfId="14571"/>
    <cellStyle name="Header2 8 4 53" xfId="16477"/>
    <cellStyle name="Header2 8 4 54" xfId="16549"/>
    <cellStyle name="Header2 8 4 55" xfId="16569"/>
    <cellStyle name="Header2 8 4 56" xfId="16585"/>
    <cellStyle name="Header2 8 4 57" xfId="16603"/>
    <cellStyle name="Header2 8 4 58" xfId="16629"/>
    <cellStyle name="Header2 8 4 59" xfId="16651"/>
    <cellStyle name="Header2 8 4 6" xfId="7245"/>
    <cellStyle name="Header2 8 4 60" xfId="16678"/>
    <cellStyle name="Header2 8 4 61" xfId="16704"/>
    <cellStyle name="Header2 8 4 62" xfId="16729"/>
    <cellStyle name="Header2 8 4 63" xfId="16746"/>
    <cellStyle name="Header2 8 4 64" xfId="16768"/>
    <cellStyle name="Header2 8 4 65" xfId="16787"/>
    <cellStyle name="Header2 8 4 66" xfId="16089"/>
    <cellStyle name="Header2 8 4 67" xfId="15980"/>
    <cellStyle name="Header2 8 4 68" xfId="16816"/>
    <cellStyle name="Header2 8 4 69" xfId="16835"/>
    <cellStyle name="Header2 8 4 7" xfId="6928"/>
    <cellStyle name="Header2 8 4 70" xfId="16858"/>
    <cellStyle name="Header2 8 4 71" xfId="16885"/>
    <cellStyle name="Header2 8 4 72" xfId="16909"/>
    <cellStyle name="Header2 8 4 73" xfId="16932"/>
    <cellStyle name="Header2 8 4 74" xfId="16220"/>
    <cellStyle name="Header2 8 4 75" xfId="16960"/>
    <cellStyle name="Header2 8 4 76" xfId="16980"/>
    <cellStyle name="Header2 8 4 77" xfId="16875"/>
    <cellStyle name="Header2 8 4 78" xfId="17003"/>
    <cellStyle name="Header2 8 4 8" xfId="7289"/>
    <cellStyle name="Header2 8 4 9" xfId="7318"/>
    <cellStyle name="Header2 8 5" xfId="13792"/>
    <cellStyle name="Header2 8 6" xfId="17117"/>
    <cellStyle name="Header2 9" xfId="5821"/>
    <cellStyle name="Header2 9 2" xfId="5910"/>
    <cellStyle name="Header2 9 2 10" xfId="7366"/>
    <cellStyle name="Header2 9 2 11" xfId="7397"/>
    <cellStyle name="Header2 9 2 12" xfId="7418"/>
    <cellStyle name="Header2 9 2 13" xfId="7448"/>
    <cellStyle name="Header2 9 2 14" xfId="7478"/>
    <cellStyle name="Header2 9 2 15" xfId="7496"/>
    <cellStyle name="Header2 9 2 16" xfId="7538"/>
    <cellStyle name="Header2 9 2 17" xfId="7570"/>
    <cellStyle name="Header2 9 2 18" xfId="7612"/>
    <cellStyle name="Header2 9 2 19" xfId="7646"/>
    <cellStyle name="Header2 9 2 2" xfId="7148"/>
    <cellStyle name="Header2 9 2 20" xfId="14149"/>
    <cellStyle name="Header2 9 2 21" xfId="14174"/>
    <cellStyle name="Header2 9 2 22" xfId="14196"/>
    <cellStyle name="Header2 9 2 23" xfId="14217"/>
    <cellStyle name="Header2 9 2 24" xfId="14238"/>
    <cellStyle name="Header2 9 2 25" xfId="14261"/>
    <cellStyle name="Header2 9 2 26" xfId="6374"/>
    <cellStyle name="Header2 9 2 27" xfId="6069"/>
    <cellStyle name="Header2 9 2 28" xfId="15203"/>
    <cellStyle name="Header2 9 2 29" xfId="15219"/>
    <cellStyle name="Header2 9 2 3" xfId="7179"/>
    <cellStyle name="Header2 9 2 30" xfId="15245"/>
    <cellStyle name="Header2 9 2 31" xfId="15271"/>
    <cellStyle name="Header2 9 2 32" xfId="14320"/>
    <cellStyle name="Header2 9 2 33" xfId="15297"/>
    <cellStyle name="Header2 9 2 34" xfId="15325"/>
    <cellStyle name="Header2 9 2 35" xfId="15357"/>
    <cellStyle name="Header2 9 2 36" xfId="15380"/>
    <cellStyle name="Header2 9 2 37" xfId="15404"/>
    <cellStyle name="Header2 9 2 38" xfId="15423"/>
    <cellStyle name="Header2 9 2 39" xfId="15162"/>
    <cellStyle name="Header2 9 2 4" xfId="7201"/>
    <cellStyle name="Header2 9 2 40" xfId="15451"/>
    <cellStyle name="Header2 9 2 41" xfId="15476"/>
    <cellStyle name="Header2 9 2 42" xfId="15007"/>
    <cellStyle name="Header2 9 2 43" xfId="15497"/>
    <cellStyle name="Header2 9 2 44" xfId="15511"/>
    <cellStyle name="Header2 9 2 45" xfId="15526"/>
    <cellStyle name="Header2 9 2 46" xfId="15541"/>
    <cellStyle name="Header2 9 2 47" xfId="15559"/>
    <cellStyle name="Header2 9 2 48" xfId="15583"/>
    <cellStyle name="Header2 9 2 49" xfId="15607"/>
    <cellStyle name="Header2 9 2 5" xfId="7223"/>
    <cellStyle name="Header2 9 2 50" xfId="15627"/>
    <cellStyle name="Header2 9 2 51" xfId="15643"/>
    <cellStyle name="Header2 9 2 52" xfId="15653"/>
    <cellStyle name="Header2 9 2 53" xfId="16498"/>
    <cellStyle name="Header2 9 2 54" xfId="16556"/>
    <cellStyle name="Header2 9 2 55" xfId="16574"/>
    <cellStyle name="Header2 9 2 56" xfId="16590"/>
    <cellStyle name="Header2 9 2 57" xfId="16610"/>
    <cellStyle name="Header2 9 2 58" xfId="16634"/>
    <cellStyle name="Header2 9 2 59" xfId="16660"/>
    <cellStyle name="Header2 9 2 6" xfId="7259"/>
    <cellStyle name="Header2 9 2 60" xfId="16684"/>
    <cellStyle name="Header2 9 2 61" xfId="16711"/>
    <cellStyle name="Header2 9 2 62" xfId="16733"/>
    <cellStyle name="Header2 9 2 63" xfId="16751"/>
    <cellStyle name="Header2 9 2 64" xfId="16773"/>
    <cellStyle name="Header2 9 2 65" xfId="16790"/>
    <cellStyle name="Header2 9 2 66" xfId="16801"/>
    <cellStyle name="Header2 9 2 67" xfId="15861"/>
    <cellStyle name="Header2 9 2 68" xfId="16819"/>
    <cellStyle name="Header2 9 2 69" xfId="16842"/>
    <cellStyle name="Header2 9 2 7" xfId="7276"/>
    <cellStyle name="Header2 9 2 70" xfId="16864"/>
    <cellStyle name="Header2 9 2 71" xfId="16889"/>
    <cellStyle name="Header2 9 2 72" xfId="16917"/>
    <cellStyle name="Header2 9 2 73" xfId="16935"/>
    <cellStyle name="Header2 9 2 74" xfId="16944"/>
    <cellStyle name="Header2 9 2 75" xfId="16964"/>
    <cellStyle name="Header2 9 2 76" xfId="16984"/>
    <cellStyle name="Header2 9 2 77" xfId="16047"/>
    <cellStyle name="Header2 9 2 78" xfId="17007"/>
    <cellStyle name="Header2 9 2 8" xfId="7302"/>
    <cellStyle name="Header2 9 2 9" xfId="7327"/>
    <cellStyle name="Header3" xfId="5344"/>
    <cellStyle name="Heading" xfId="971"/>
    <cellStyle name="Heading 1" xfId="972"/>
    <cellStyle name="Heading 1 2" xfId="5492"/>
    <cellStyle name="Heading 1 3" xfId="4472"/>
    <cellStyle name="Heading 2" xfId="973"/>
    <cellStyle name="Heading 2 2" xfId="5493"/>
    <cellStyle name="Heading 2 3" xfId="4471"/>
    <cellStyle name="Heading 3" xfId="3101"/>
    <cellStyle name="Heading 3 2" xfId="4105"/>
    <cellStyle name="Heading 3 2 2" xfId="6139"/>
    <cellStyle name="Heading 3 3" xfId="5345"/>
    <cellStyle name="Heading 4" xfId="3100"/>
    <cellStyle name="Heading 4 2" xfId="5346"/>
    <cellStyle name="Heading 4 2 2" xfId="6882"/>
    <cellStyle name="heading, 1,A MAJOR/BOLD" xfId="5347"/>
    <cellStyle name="Heading_  무형자산 증감분석의 워크시트" xfId="5348"/>
    <cellStyle name="Heading1" xfId="974"/>
    <cellStyle name="Heading2" xfId="975"/>
    <cellStyle name="HeadingS" xfId="976"/>
    <cellStyle name="HeadingS 2" xfId="5494"/>
    <cellStyle name="HeadingS 3" xfId="4470"/>
    <cellStyle name="Hidden" xfId="5349"/>
    <cellStyle name="Hyperlink" xfId="977"/>
    <cellStyle name="Hyperlink 2" xfId="5495"/>
    <cellStyle name="Hyperlink 3" xfId="4469"/>
    <cellStyle name="Input" xfId="978"/>
    <cellStyle name="Input [yellow]" xfId="979"/>
    <cellStyle name="Input [yellow] 2" xfId="980"/>
    <cellStyle name="Input [yellow] 2 2" xfId="981"/>
    <cellStyle name="Input [yellow] 2 2 2" xfId="13795"/>
    <cellStyle name="Input [yellow] 2 2 2 2" xfId="13964"/>
    <cellStyle name="Input [yellow] 2 2 2 2 2" xfId="17314"/>
    <cellStyle name="Input [yellow] 2 2 2 3" xfId="17120"/>
    <cellStyle name="Input [yellow] 2 3" xfId="2491"/>
    <cellStyle name="Input [yellow] 2 3 2" xfId="13872"/>
    <cellStyle name="Input [yellow] 2 3 2 2" xfId="17221"/>
    <cellStyle name="Input [yellow] 2 3 3" xfId="17048"/>
    <cellStyle name="Input [yellow] 2 4" xfId="13794"/>
    <cellStyle name="Input [yellow] 2 4 2" xfId="13963"/>
    <cellStyle name="Input [yellow] 2 4 2 2" xfId="17313"/>
    <cellStyle name="Input [yellow] 2 4 3" xfId="17119"/>
    <cellStyle name="Input [yellow] 3" xfId="982"/>
    <cellStyle name="Input [yellow] 3 2" xfId="2417"/>
    <cellStyle name="Input [yellow] 3 2 2" xfId="13827"/>
    <cellStyle name="Input [yellow] 3 2 2 2" xfId="14009"/>
    <cellStyle name="Input [yellow] 3 2 2 2 2" xfId="17359"/>
    <cellStyle name="Input [yellow] 3 2 2 3" xfId="17165"/>
    <cellStyle name="Input [yellow] 3 3" xfId="10013"/>
    <cellStyle name="Input [yellow] 3 3 2" xfId="13917"/>
    <cellStyle name="Input [yellow] 3 3 2 2" xfId="17266"/>
    <cellStyle name="Input [yellow] 3 3 3" xfId="17094"/>
    <cellStyle name="Input [yellow] 3 4" xfId="13796"/>
    <cellStyle name="Input [yellow] 3 4 2" xfId="13965"/>
    <cellStyle name="Input [yellow] 3 4 2 2" xfId="17315"/>
    <cellStyle name="Input [yellow] 3 4 3" xfId="17121"/>
    <cellStyle name="Input [yellow] 4" xfId="983"/>
    <cellStyle name="Input [yellow] 4 2" xfId="6874"/>
    <cellStyle name="Input [yellow] 4 2 2" xfId="13828"/>
    <cellStyle name="Input [yellow] 4 2 2 2" xfId="14010"/>
    <cellStyle name="Input [yellow] 4 2 2 2 2" xfId="17360"/>
    <cellStyle name="Input [yellow] 4 2 2 3" xfId="17166"/>
    <cellStyle name="Input [yellow] 4 3" xfId="13797"/>
    <cellStyle name="Input [yellow] 4 3 2" xfId="13966"/>
    <cellStyle name="Input [yellow] 4 3 2 2" xfId="17316"/>
    <cellStyle name="Input [yellow] 4 3 3" xfId="17122"/>
    <cellStyle name="Input [yellow] 5" xfId="984"/>
    <cellStyle name="Input [yellow] 5 2" xfId="13798"/>
    <cellStyle name="Input [yellow] 5 2 2" xfId="13967"/>
    <cellStyle name="Input [yellow] 5 2 2 2" xfId="17317"/>
    <cellStyle name="Input [yellow] 5 2 3" xfId="17123"/>
    <cellStyle name="Input [yellow] 6" xfId="985"/>
    <cellStyle name="Input [yellow] 6 2" xfId="13799"/>
    <cellStyle name="Input [yellow] 6 2 2" xfId="13968"/>
    <cellStyle name="Input [yellow] 6 2 2 2" xfId="17318"/>
    <cellStyle name="Input [yellow] 6 2 3" xfId="17124"/>
    <cellStyle name="Input [yellow] 7" xfId="986"/>
    <cellStyle name="Input [yellow] 7 2" xfId="13800"/>
    <cellStyle name="Input [yellow] 7 2 2" xfId="13969"/>
    <cellStyle name="Input [yellow] 7 2 2 2" xfId="17319"/>
    <cellStyle name="Input [yellow] 7 2 3" xfId="17125"/>
    <cellStyle name="Input [yellow] 8" xfId="987"/>
    <cellStyle name="Input [yellow] 8 2" xfId="13801"/>
    <cellStyle name="Input [yellow] 8 2 2" xfId="13970"/>
    <cellStyle name="Input [yellow] 8 2 2 2" xfId="17320"/>
    <cellStyle name="Input [yellow] 8 2 3" xfId="17126"/>
    <cellStyle name="Input 2" xfId="5496"/>
    <cellStyle name="Input 3" xfId="4468"/>
    <cellStyle name="Input 4" xfId="4864"/>
    <cellStyle name="Input_ 우리F&amp;I 연결정산표 검토의 워크시트" xfId="5350"/>
    <cellStyle name="InputBlueFont" xfId="988"/>
    <cellStyle name="InputBlueFont 2" xfId="5497"/>
    <cellStyle name="InputBlueFont 3" xfId="4467"/>
    <cellStyle name="KTY" xfId="5351"/>
    <cellStyle name="left" xfId="989"/>
    <cellStyle name="left 2" xfId="5498"/>
    <cellStyle name="left 3" xfId="4466"/>
    <cellStyle name="Linked Cell" xfId="3099"/>
    <cellStyle name="Linked Cell 2" xfId="5353"/>
    <cellStyle name="Linked Cell 2 2" xfId="6851"/>
    <cellStyle name="ŀ䅀᠀ŀŀ䅀᠀ŀŀ䅀᠀ŀŀ䅀᠀ŀŀ䅀᠀ŀŀ䅀᠀ŀ" xfId="5356"/>
    <cellStyle name="ŀ䅀᠀ŀŀ䅀᠀ŀŀ䅀᠀ŀŀ䅀᠀ŀŀ䅀᠀ŀŀ䅀᠀ŀ 2" xfId="5561"/>
    <cellStyle name="ŀ䅀᠀ŀŀ䅀᠀ŀŀ䅀᠀ŀŀ䅀᠀ŀŀ䅀᠀ŀŀ䅀᠀ŀ 3" xfId="5657"/>
    <cellStyle name="ŀ䅀਀ŀŀ䅀᠀ŀŀ䅀਀ŀŀ䅀᠀ŀŀ䅀᠀ŀŀ䅀᠀ŀŀ䅀᠀ŀŀ䅀᠀ŀŀ䅀᠀ŀŀ䅀᠀ŀŀ䅀᠀ŀ" xfId="5357"/>
    <cellStyle name="MainData" xfId="5358"/>
    <cellStyle name="MajorTotal" xfId="5359"/>
    <cellStyle name="MenuHeading" xfId="990"/>
    <cellStyle name="Millares [0]_BCER1299" xfId="5360"/>
    <cellStyle name="Millares_BCER1299" xfId="5361"/>
    <cellStyle name="Milliers [0]_Arabian Spec" xfId="991"/>
    <cellStyle name="Milliers_Arabian Spec" xfId="992"/>
    <cellStyle name="MLHeaderSection" xfId="993"/>
    <cellStyle name="MLHeaderSection 2" xfId="4106"/>
    <cellStyle name="MLHeaderSection 3" xfId="4465"/>
    <cellStyle name="Model" xfId="994"/>
    <cellStyle name="Model 2" xfId="5499"/>
    <cellStyle name="Model 3" xfId="4464"/>
    <cellStyle name="Moeda [0]_0300" xfId="5362"/>
    <cellStyle name="Moeda_0300" xfId="5363"/>
    <cellStyle name="Mon?aire [0]_Arabian Spec" xfId="995"/>
    <cellStyle name="Mon?aire_Arabian Spec" xfId="996"/>
    <cellStyle name="Moneda [0]_BCER1299" xfId="5364"/>
    <cellStyle name="Moneda_BCER1299" xfId="5365"/>
    <cellStyle name="Multiple" xfId="997"/>
    <cellStyle name="Multiple0" xfId="998"/>
    <cellStyle name="Neutral" xfId="3098"/>
    <cellStyle name="Neutral 2" xfId="5366"/>
    <cellStyle name="Neutral 2 2" xfId="6766"/>
    <cellStyle name="no dec" xfId="999"/>
    <cellStyle name="norma" xfId="5367"/>
    <cellStyle name="norma 2" xfId="14102"/>
    <cellStyle name="Normal" xfId="1000"/>
    <cellStyle name="Normal - Style1" xfId="1001"/>
    <cellStyle name="Normal - Style1 2" xfId="1002"/>
    <cellStyle name="Normal - Style1 2 2" xfId="4107"/>
    <cellStyle name="Normal - Style1 3" xfId="6507"/>
    <cellStyle name="Normal - Style2" xfId="1003"/>
    <cellStyle name="Normal - Style2 2" xfId="5500"/>
    <cellStyle name="Normal - Style2 3" xfId="4461"/>
    <cellStyle name="Normal - Style3" xfId="1004"/>
    <cellStyle name="Normal - Style3 2" xfId="5501"/>
    <cellStyle name="Normal - Style3 3" xfId="4460"/>
    <cellStyle name="Normal - Style4" xfId="1005"/>
    <cellStyle name="Normal - Style4 2" xfId="5502"/>
    <cellStyle name="Normal - Style4 3" xfId="4459"/>
    <cellStyle name="Normal - Style5" xfId="1006"/>
    <cellStyle name="Normal - Style5 2" xfId="5503"/>
    <cellStyle name="Normal - Style5 3" xfId="4458"/>
    <cellStyle name="Normal - Style6" xfId="1007"/>
    <cellStyle name="Normal - Style6 2" xfId="5504"/>
    <cellStyle name="Normal - Style6 3" xfId="4457"/>
    <cellStyle name="Normal - Style7" xfId="1008"/>
    <cellStyle name="Normal - Style7 2" xfId="5505"/>
    <cellStyle name="Normal - Style7 3" xfId="4456"/>
    <cellStyle name="Normal - Style8" xfId="1009"/>
    <cellStyle name="Normal - Style8 2" xfId="5506"/>
    <cellStyle name="Normal - Style8 3" xfId="4455"/>
    <cellStyle name="Normal 10" xfId="5368"/>
    <cellStyle name="Normal 10 2" xfId="7589"/>
    <cellStyle name="Normal 11" xfId="6860"/>
    <cellStyle name="Normal 11 2" xfId="2743"/>
    <cellStyle name="Normal 12" xfId="5369"/>
    <cellStyle name="Normal 12 2" xfId="3059"/>
    <cellStyle name="Normal 13" xfId="5370"/>
    <cellStyle name="Normal 13 2" xfId="6741"/>
    <cellStyle name="Normal 14 2" xfId="2531"/>
    <cellStyle name="Normal 15 2" xfId="2386"/>
    <cellStyle name="Normal 16" xfId="5371"/>
    <cellStyle name="Normal 16 2" xfId="6485"/>
    <cellStyle name="Normal 17" xfId="5372"/>
    <cellStyle name="Normal 18" xfId="5373"/>
    <cellStyle name="Normal 18 2" xfId="7023"/>
    <cellStyle name="Normal 19" xfId="5374"/>
    <cellStyle name="Normal 2" xfId="5375"/>
    <cellStyle name="Normal 20" xfId="5376"/>
    <cellStyle name="Normal 20 2" xfId="5958"/>
    <cellStyle name="Normal 21" xfId="5377"/>
    <cellStyle name="Normal 21 2" xfId="2498"/>
    <cellStyle name="Normal 22" xfId="5378"/>
    <cellStyle name="Normal 22 2" xfId="2751"/>
    <cellStyle name="Normal 23" xfId="5379"/>
    <cellStyle name="Normal 23 2" xfId="2985"/>
    <cellStyle name="Normal 24" xfId="5380"/>
    <cellStyle name="Normal 24 2" xfId="6833"/>
    <cellStyle name="Normal 25" xfId="6891"/>
    <cellStyle name="Normal 26" xfId="7255"/>
    <cellStyle name="Normal 27" xfId="2841"/>
    <cellStyle name="Normal 28" xfId="2706"/>
    <cellStyle name="Normal 29" xfId="6966"/>
    <cellStyle name="Normal 3 2" xfId="6490"/>
    <cellStyle name="Normal 30" xfId="6902"/>
    <cellStyle name="Normal 31" xfId="6763"/>
    <cellStyle name="Normal 34" xfId="2741"/>
    <cellStyle name="Normal 34 2" xfId="6118"/>
    <cellStyle name="Normal 4" xfId="6489"/>
    <cellStyle name="Normal 40 2" xfId="2912"/>
    <cellStyle name="Normal 41 2" xfId="7392"/>
    <cellStyle name="Normal 5" xfId="2684"/>
    <cellStyle name="Normal 5 2" xfId="6886"/>
    <cellStyle name="Normal 5 3" xfId="3002"/>
    <cellStyle name="Normal 6" xfId="2802"/>
    <cellStyle name="Normal 6 2" xfId="3033"/>
    <cellStyle name="Normal 6 3" xfId="2891"/>
    <cellStyle name="Normal 7" xfId="3045"/>
    <cellStyle name="Normal 7 2" xfId="2655"/>
    <cellStyle name="Normal 7 3" xfId="2888"/>
    <cellStyle name="Normal 8" xfId="6663"/>
    <cellStyle name="Normal 9" xfId="5381"/>
    <cellStyle name="Normal 9 2" xfId="2673"/>
    <cellStyle name="Normal_ sg&amp;a b" xfId="1010"/>
    <cellStyle name="Normal1" xfId="4108"/>
    <cellStyle name="Normal1 2" xfId="5533"/>
    <cellStyle name="Normal1 3" xfId="4422"/>
    <cellStyle name="Normal2" xfId="4109"/>
    <cellStyle name="Normal2 2" xfId="5534"/>
    <cellStyle name="Normal2 3" xfId="4421"/>
    <cellStyle name="Normal3" xfId="4110"/>
    <cellStyle name="Normal3 2" xfId="5535"/>
    <cellStyle name="Normal3 3" xfId="4420"/>
    <cellStyle name="Normal4" xfId="4111"/>
    <cellStyle name="Normal4 2" xfId="5536"/>
    <cellStyle name="Normal4 3" xfId="4419"/>
    <cellStyle name="Normale_FS1.XLS" xfId="5382"/>
    <cellStyle name="Normalny_31.12.1998 wspólczynnik " xfId="5383"/>
    <cellStyle name="NormalOPrint_Module_E (2)" xfId="5384"/>
    <cellStyle name="Note" xfId="3140"/>
    <cellStyle name="Note 10" xfId="14741"/>
    <cellStyle name="Note 11" xfId="14653"/>
    <cellStyle name="Note 12" xfId="14443"/>
    <cellStyle name="Note 13" xfId="14947"/>
    <cellStyle name="Note 14" xfId="14376"/>
    <cellStyle name="Note 15" xfId="16313"/>
    <cellStyle name="Note 16" xfId="16067"/>
    <cellStyle name="Note 17" xfId="17024"/>
    <cellStyle name="Note 2" xfId="5385"/>
    <cellStyle name="Note 2 10" xfId="14512"/>
    <cellStyle name="Note 2 11" xfId="14954"/>
    <cellStyle name="Note 2 12" xfId="14764"/>
    <cellStyle name="Note 2 13" xfId="14517"/>
    <cellStyle name="Note 2 14" xfId="16369"/>
    <cellStyle name="Note 2 15" xfId="15970"/>
    <cellStyle name="Note 2 16" xfId="17056"/>
    <cellStyle name="Note 2 2" xfId="5799"/>
    <cellStyle name="Note 2 2 10" xfId="14991"/>
    <cellStyle name="Note 2 2 11" xfId="14754"/>
    <cellStyle name="Note 2 2 12" xfId="14431"/>
    <cellStyle name="Note 2 2 13" xfId="15759"/>
    <cellStyle name="Note 2 2 14" xfId="16367"/>
    <cellStyle name="Note 2 2 15" xfId="17086"/>
    <cellStyle name="Note 2 2 2" xfId="2844"/>
    <cellStyle name="Note 2 2 2 2" xfId="13909"/>
    <cellStyle name="Note 2 2 2 3" xfId="17258"/>
    <cellStyle name="Note 2 2 3" xfId="9622"/>
    <cellStyle name="Note 2 2 4" xfId="14083"/>
    <cellStyle name="Note 2 2 5" xfId="14112"/>
    <cellStyle name="Note 2 2 6" xfId="15086"/>
    <cellStyle name="Note 2 2 7" xfId="15178"/>
    <cellStyle name="Note 2 2 8" xfId="14633"/>
    <cellStyle name="Note 2 2 9" xfId="14765"/>
    <cellStyle name="Note 2 3" xfId="5890"/>
    <cellStyle name="Note 2 3 10" xfId="15448"/>
    <cellStyle name="Note 2 3 11" xfId="15579"/>
    <cellStyle name="Note 2 3 12" xfId="16706"/>
    <cellStyle name="Note 2 3 13" xfId="16911"/>
    <cellStyle name="Note 2 3 14" xfId="17229"/>
    <cellStyle name="Note 2 3 2" xfId="7171"/>
    <cellStyle name="Note 2 3 3" xfId="13880"/>
    <cellStyle name="Note 2 3 4" xfId="14258"/>
    <cellStyle name="Note 2 3 5" xfId="6725"/>
    <cellStyle name="Note 2 3 6" xfId="15139"/>
    <cellStyle name="Note 2 3 7" xfId="15240"/>
    <cellStyle name="Note 2 3 8" xfId="15319"/>
    <cellStyle name="Note 2 3 9" xfId="15374"/>
    <cellStyle name="Note 2 4" xfId="2627"/>
    <cellStyle name="Note 2 5" xfId="7003"/>
    <cellStyle name="Note 2 6" xfId="7174"/>
    <cellStyle name="Note 2 7" xfId="2824"/>
    <cellStyle name="Note 2 8" xfId="14978"/>
    <cellStyle name="Note 2 9" xfId="14906"/>
    <cellStyle name="Note 3" xfId="5781"/>
    <cellStyle name="Note 3 10" xfId="14358"/>
    <cellStyle name="Note 3 11" xfId="15324"/>
    <cellStyle name="Note 3 12" xfId="14405"/>
    <cellStyle name="Note 3 13" xfId="15490"/>
    <cellStyle name="Note 3 14" xfId="16243"/>
    <cellStyle name="Note 3 15" xfId="16184"/>
    <cellStyle name="Note 3 16" xfId="17064"/>
    <cellStyle name="Note 3 2" xfId="6776"/>
    <cellStyle name="Note 3 2 2" xfId="13955"/>
    <cellStyle name="Note 3 2 2 2" xfId="17305"/>
    <cellStyle name="Note 3 2 3" xfId="13839"/>
    <cellStyle name="Note 3 2 4" xfId="17187"/>
    <cellStyle name="Note 3 3" xfId="13888"/>
    <cellStyle name="Note 3 3 2" xfId="17237"/>
    <cellStyle name="Note 3 4" xfId="2895"/>
    <cellStyle name="Note 3 5" xfId="2433"/>
    <cellStyle name="Note 3 6" xfId="14014"/>
    <cellStyle name="Note 3 7" xfId="15070"/>
    <cellStyle name="Note 3 8" xfId="15174"/>
    <cellStyle name="Note 3 9" xfId="14548"/>
    <cellStyle name="Note 4" xfId="5856"/>
    <cellStyle name="Note 4 10" xfId="15037"/>
    <cellStyle name="Note 4 11" xfId="14513"/>
    <cellStyle name="Note 4 12" xfId="15804"/>
    <cellStyle name="Note 4 13" xfId="16573"/>
    <cellStyle name="Note 4 14" xfId="17095"/>
    <cellStyle name="Note 4 2" xfId="6583"/>
    <cellStyle name="Note 4 2 2" xfId="13918"/>
    <cellStyle name="Note 4 2 3" xfId="17267"/>
    <cellStyle name="Note 4 3" xfId="10053"/>
    <cellStyle name="Note 4 4" xfId="14041"/>
    <cellStyle name="Note 4 5" xfId="14064"/>
    <cellStyle name="Note 4 6" xfId="15117"/>
    <cellStyle name="Note 4 7" xfId="14793"/>
    <cellStyle name="Note 4 8" xfId="14650"/>
    <cellStyle name="Note 4 9" xfId="14816"/>
    <cellStyle name="Note 5" xfId="5881"/>
    <cellStyle name="Note 5 10" xfId="15571"/>
    <cellStyle name="Note 5 11" xfId="16697"/>
    <cellStyle name="Note 5 12" xfId="16903"/>
    <cellStyle name="Note 5 13" xfId="17107"/>
    <cellStyle name="Note 5 2" xfId="7416"/>
    <cellStyle name="Note 5 2 2" xfId="17280"/>
    <cellStyle name="Note 5 3" xfId="14250"/>
    <cellStyle name="Note 5 4" xfId="2231"/>
    <cellStyle name="Note 5 5" xfId="15135"/>
    <cellStyle name="Note 5 6" xfId="15232"/>
    <cellStyle name="Note 5 7" xfId="15311"/>
    <cellStyle name="Note 5 8" xfId="15366"/>
    <cellStyle name="Note 5 9" xfId="15440"/>
    <cellStyle name="Note 6" xfId="6011"/>
    <cellStyle name="Note 6 2" xfId="17198"/>
    <cellStyle name="Note 7" xfId="6526"/>
    <cellStyle name="Note 8" xfId="14089"/>
    <cellStyle name="Note 9" xfId="14627"/>
    <cellStyle name="Œ…?æ맖?e [0.00]_laroux" xfId="1011"/>
    <cellStyle name="Œ…?æ맖?e_laroux" xfId="1012"/>
    <cellStyle name="Œ…‹æØ‚è [0.00]_CF(5yrs)" xfId="5386"/>
    <cellStyle name="oft Excel]_x000d__x000a_Comment=The open=/f lines load custom functions into the Paste Function list._x000d__x000a_Maximized=3_x000d__x000a_AutoFormat=" xfId="5387"/>
    <cellStyle name="Ohne F" xfId="5388"/>
    <cellStyle name="Output" xfId="3134"/>
    <cellStyle name="Output 10" xfId="6691"/>
    <cellStyle name="Output 11" xfId="2388"/>
    <cellStyle name="Output 12" xfId="2952"/>
    <cellStyle name="Output 13" xfId="2687"/>
    <cellStyle name="Output 14" xfId="6043"/>
    <cellStyle name="Output 15" xfId="2381"/>
    <cellStyle name="Output 16" xfId="2744"/>
    <cellStyle name="Output 17" xfId="7361"/>
    <cellStyle name="Output 18" xfId="6329"/>
    <cellStyle name="Output 19" xfId="6588"/>
    <cellStyle name="Output 2" xfId="5389"/>
    <cellStyle name="Output 2 10" xfId="6885"/>
    <cellStyle name="Output 2 11" xfId="6373"/>
    <cellStyle name="Output 2 12" xfId="6587"/>
    <cellStyle name="Output 2 13" xfId="6708"/>
    <cellStyle name="Output 2 14" xfId="3029"/>
    <cellStyle name="Output 2 15" xfId="5963"/>
    <cellStyle name="Output 2 16" xfId="6143"/>
    <cellStyle name="Output 2 17" xfId="2978"/>
    <cellStyle name="Output 2 18" xfId="2705"/>
    <cellStyle name="Output 2 19" xfId="6927"/>
    <cellStyle name="Output 2 2" xfId="5800"/>
    <cellStyle name="Output 2 2 10" xfId="6699"/>
    <cellStyle name="Output 2 2 11" xfId="7089"/>
    <cellStyle name="Output 2 2 12" xfId="6778"/>
    <cellStyle name="Output 2 2 13" xfId="2852"/>
    <cellStyle name="Output 2 2 14" xfId="7103"/>
    <cellStyle name="Output 2 2 15" xfId="3085"/>
    <cellStyle name="Output 2 2 16" xfId="2697"/>
    <cellStyle name="Output 2 2 17" xfId="7299"/>
    <cellStyle name="Output 2 2 18" xfId="13903"/>
    <cellStyle name="Output 2 2 19" xfId="14127"/>
    <cellStyle name="Output 2 2 2" xfId="7081"/>
    <cellStyle name="Output 2 2 20" xfId="6542"/>
    <cellStyle name="Output 2 2 21" xfId="5951"/>
    <cellStyle name="Output 2 2 22" xfId="2685"/>
    <cellStyle name="Output 2 2 23" xfId="2980"/>
    <cellStyle name="Output 2 2 24" xfId="6665"/>
    <cellStyle name="Output 2 2 25" xfId="6529"/>
    <cellStyle name="Output 2 2 26" xfId="2241"/>
    <cellStyle name="Output 2 2 27" xfId="15087"/>
    <cellStyle name="Output 2 2 28" xfId="14348"/>
    <cellStyle name="Output 2 2 29" xfId="14795"/>
    <cellStyle name="Output 2 2 3" xfId="3063"/>
    <cellStyle name="Output 2 2 30" xfId="14707"/>
    <cellStyle name="Output 2 2 31" xfId="14986"/>
    <cellStyle name="Output 2 2 32" xfId="14665"/>
    <cellStyle name="Output 2 2 33" xfId="14698"/>
    <cellStyle name="Output 2 2 34" xfId="14664"/>
    <cellStyle name="Output 2 2 35" xfId="14909"/>
    <cellStyle name="Output 2 2 36" xfId="14590"/>
    <cellStyle name="Output 2 2 37" xfId="14317"/>
    <cellStyle name="Output 2 2 38" xfId="15109"/>
    <cellStyle name="Output 2 2 39" xfId="15402"/>
    <cellStyle name="Output 2 2 4" xfId="7144"/>
    <cellStyle name="Output 2 2 40" xfId="14284"/>
    <cellStyle name="Output 2 2 41" xfId="14922"/>
    <cellStyle name="Output 2 2 42" xfId="14860"/>
    <cellStyle name="Output 2 2 43" xfId="14589"/>
    <cellStyle name="Output 2 2 44" xfId="14568"/>
    <cellStyle name="Output 2 2 45" xfId="14663"/>
    <cellStyle name="Output 2 2 46" xfId="15164"/>
    <cellStyle name="Output 2 2 47" xfId="14960"/>
    <cellStyle name="Output 2 2 48" xfId="14583"/>
    <cellStyle name="Output 2 2 49" xfId="14835"/>
    <cellStyle name="Output 2 2 5" xfId="6407"/>
    <cellStyle name="Output 2 2 50" xfId="14894"/>
    <cellStyle name="Output 2 2 51" xfId="16416"/>
    <cellStyle name="Output 2 2 52" xfId="16521"/>
    <cellStyle name="Output 2 2 53" xfId="15722"/>
    <cellStyle name="Output 2 2 54" xfId="15914"/>
    <cellStyle name="Output 2 2 55" xfId="15743"/>
    <cellStyle name="Output 2 2 56" xfId="16107"/>
    <cellStyle name="Output 2 2 57" xfId="15755"/>
    <cellStyle name="Output 2 2 58" xfId="16053"/>
    <cellStyle name="Output 2 2 59" xfId="16315"/>
    <cellStyle name="Output 2 2 6" xfId="2248"/>
    <cellStyle name="Output 2 2 60" xfId="15826"/>
    <cellStyle name="Output 2 2 61" xfId="15942"/>
    <cellStyle name="Output 2 2 62" xfId="16272"/>
    <cellStyle name="Output 2 2 63" xfId="16224"/>
    <cellStyle name="Output 2 2 64" xfId="15971"/>
    <cellStyle name="Output 2 2 65" xfId="16006"/>
    <cellStyle name="Output 2 2 66" xfId="15876"/>
    <cellStyle name="Output 2 2 67" xfId="15925"/>
    <cellStyle name="Output 2 2 68" xfId="15768"/>
    <cellStyle name="Output 2 2 69" xfId="16083"/>
    <cellStyle name="Output 2 2 7" xfId="2168"/>
    <cellStyle name="Output 2 2 70" xfId="16180"/>
    <cellStyle name="Output 2 2 71" xfId="16296"/>
    <cellStyle name="Output 2 2 72" xfId="16084"/>
    <cellStyle name="Output 2 2 73" xfId="16347"/>
    <cellStyle name="Output 2 2 74" xfId="15877"/>
    <cellStyle name="Output 2 2 75" xfId="17252"/>
    <cellStyle name="Output 2 2 8" xfId="2831"/>
    <cellStyle name="Output 2 2 9" xfId="6580"/>
    <cellStyle name="Output 2 20" xfId="7926"/>
    <cellStyle name="Output 2 21" xfId="14103"/>
    <cellStyle name="Output 2 22" xfId="14058"/>
    <cellStyle name="Output 2 23" xfId="14052"/>
    <cellStyle name="Output 2 24" xfId="6917"/>
    <cellStyle name="Output 2 25" xfId="14082"/>
    <cellStyle name="Output 2 26" xfId="14069"/>
    <cellStyle name="Output 2 27" xfId="14087"/>
    <cellStyle name="Output 2 28" xfId="6056"/>
    <cellStyle name="Output 2 29" xfId="14979"/>
    <cellStyle name="Output 2 3" xfId="5891"/>
    <cellStyle name="Output 2 3 10" xfId="7353"/>
    <cellStyle name="Output 2 3 11" xfId="7386"/>
    <cellStyle name="Output 2 3 12" xfId="7414"/>
    <cellStyle name="Output 2 3 13" xfId="7441"/>
    <cellStyle name="Output 2 3 14" xfId="7468"/>
    <cellStyle name="Output 2 3 15" xfId="6586"/>
    <cellStyle name="Output 2 3 16" xfId="7529"/>
    <cellStyle name="Output 2 3 17" xfId="7560"/>
    <cellStyle name="Output 2 3 18" xfId="7597"/>
    <cellStyle name="Output 2 3 19" xfId="7632"/>
    <cellStyle name="Output 2 3 2" xfId="7134"/>
    <cellStyle name="Output 2 3 20" xfId="14147"/>
    <cellStyle name="Output 2 3 21" xfId="14171"/>
    <cellStyle name="Output 2 3 22" xfId="14193"/>
    <cellStyle name="Output 2 3 23" xfId="14214"/>
    <cellStyle name="Output 2 3 24" xfId="14235"/>
    <cellStyle name="Output 2 3 25" xfId="14259"/>
    <cellStyle name="Output 2 3 26" xfId="5996"/>
    <cellStyle name="Output 2 3 27" xfId="6728"/>
    <cellStyle name="Output 2 3 28" xfId="15217"/>
    <cellStyle name="Output 2 3 29" xfId="15241"/>
    <cellStyle name="Output 2 3 3" xfId="7169"/>
    <cellStyle name="Output 2 3 30" xfId="15269"/>
    <cellStyle name="Output 2 3 31" xfId="14660"/>
    <cellStyle name="Output 2 3 32" xfId="15290"/>
    <cellStyle name="Output 2 3 33" xfId="15320"/>
    <cellStyle name="Output 2 3 34" xfId="15354"/>
    <cellStyle name="Output 2 3 35" xfId="15375"/>
    <cellStyle name="Output 2 3 36" xfId="15400"/>
    <cellStyle name="Output 2 3 37" xfId="15419"/>
    <cellStyle name="Output 2 3 38" xfId="14807"/>
    <cellStyle name="Output 2 3 39" xfId="15449"/>
    <cellStyle name="Output 2 3 4" xfId="7192"/>
    <cellStyle name="Output 2 3 40" xfId="15473"/>
    <cellStyle name="Output 2 3 41" xfId="14312"/>
    <cellStyle name="Output 2 3 42" xfId="15495"/>
    <cellStyle name="Output 2 3 43" xfId="15509"/>
    <cellStyle name="Output 2 3 44" xfId="15524"/>
    <cellStyle name="Output 2 3 45" xfId="15538"/>
    <cellStyle name="Output 2 3 46" xfId="15556"/>
    <cellStyle name="Output 2 3 47" xfId="15580"/>
    <cellStyle name="Output 2 3 48" xfId="15605"/>
    <cellStyle name="Output 2 3 49" xfId="15625"/>
    <cellStyle name="Output 2 3 5" xfId="7218"/>
    <cellStyle name="Output 2 3 50" xfId="15641"/>
    <cellStyle name="Output 2 3 51" xfId="14893"/>
    <cellStyle name="Output 2 3 52" xfId="16479"/>
    <cellStyle name="Output 2 3 53" xfId="16551"/>
    <cellStyle name="Output 2 3 54" xfId="16570"/>
    <cellStyle name="Output 2 3 55" xfId="16586"/>
    <cellStyle name="Output 2 3 56" xfId="16605"/>
    <cellStyle name="Output 2 3 57" xfId="16631"/>
    <cellStyle name="Output 2 3 58" xfId="16654"/>
    <cellStyle name="Output 2 3 59" xfId="16680"/>
    <cellStyle name="Output 2 3 6" xfId="7248"/>
    <cellStyle name="Output 2 3 60" xfId="16707"/>
    <cellStyle name="Output 2 3 61" xfId="16730"/>
    <cellStyle name="Output 2 3 62" xfId="16748"/>
    <cellStyle name="Output 2 3 63" xfId="16771"/>
    <cellStyle name="Output 2 3 64" xfId="16788"/>
    <cellStyle name="Output 2 3 65" xfId="16539"/>
    <cellStyle name="Output 2 3 66" xfId="15803"/>
    <cellStyle name="Output 2 3 67" xfId="16817"/>
    <cellStyle name="Output 2 3 68" xfId="16837"/>
    <cellStyle name="Output 2 3 69" xfId="16860"/>
    <cellStyle name="Output 2 3 7" xfId="7268"/>
    <cellStyle name="Output 2 3 70" xfId="16887"/>
    <cellStyle name="Output 2 3 71" xfId="16912"/>
    <cellStyle name="Output 2 3 72" xfId="16241"/>
    <cellStyle name="Output 2 3 73" xfId="16962"/>
    <cellStyle name="Output 2 3 74" xfId="16982"/>
    <cellStyle name="Output 2 3 75" xfId="15765"/>
    <cellStyle name="Output 2 3 76" xfId="17005"/>
    <cellStyle name="Output 2 3 8" xfId="7291"/>
    <cellStyle name="Output 2 3 9" xfId="7320"/>
    <cellStyle name="Output 2 30" xfId="14287"/>
    <cellStyle name="Output 2 31" xfId="14862"/>
    <cellStyle name="Output 2 32" xfId="14917"/>
    <cellStyle name="Output 2 33" xfId="14706"/>
    <cellStyle name="Output 2 34" xfId="14503"/>
    <cellStyle name="Output 2 35" xfId="14998"/>
    <cellStyle name="Output 2 36" xfId="14526"/>
    <cellStyle name="Output 2 37" xfId="14432"/>
    <cellStyle name="Output 2 38" xfId="14846"/>
    <cellStyle name="Output 2 39" xfId="15108"/>
    <cellStyle name="Output 2 4" xfId="6911"/>
    <cellStyle name="Output 2 40" xfId="15121"/>
    <cellStyle name="Output 2 41" xfId="14815"/>
    <cellStyle name="Output 2 42" xfId="14655"/>
    <cellStyle name="Output 2 43" xfId="14811"/>
    <cellStyle name="Output 2 44" xfId="14291"/>
    <cellStyle name="Output 2 45" xfId="15011"/>
    <cellStyle name="Output 2 46" xfId="14593"/>
    <cellStyle name="Output 2 47" xfId="14440"/>
    <cellStyle name="Output 2 48" xfId="14371"/>
    <cellStyle name="Output 2 49" xfId="14549"/>
    <cellStyle name="Output 2 5" xfId="6683"/>
    <cellStyle name="Output 2 50" xfId="14531"/>
    <cellStyle name="Output 2 51" xfId="14446"/>
    <cellStyle name="Output 2 52" xfId="14703"/>
    <cellStyle name="Output 2 53" xfId="16316"/>
    <cellStyle name="Output 2 54" xfId="16210"/>
    <cellStyle name="Output 2 55" xfId="16199"/>
    <cellStyle name="Output 2 56" xfId="15681"/>
    <cellStyle name="Output 2 57" xfId="16017"/>
    <cellStyle name="Output 2 58" xfId="16043"/>
    <cellStyle name="Output 2 59" xfId="15770"/>
    <cellStyle name="Output 2 6" xfId="3015"/>
    <cellStyle name="Output 2 60" xfId="16257"/>
    <cellStyle name="Output 2 61" xfId="16148"/>
    <cellStyle name="Output 2 62" xfId="15758"/>
    <cellStyle name="Output 2 63" xfId="16092"/>
    <cellStyle name="Output 2 64" xfId="16164"/>
    <cellStyle name="Output 2 65" xfId="15757"/>
    <cellStyle name="Output 2 66" xfId="15921"/>
    <cellStyle name="Output 2 67" xfId="15909"/>
    <cellStyle name="Output 2 68" xfId="15948"/>
    <cellStyle name="Output 2 69" xfId="16023"/>
    <cellStyle name="Output 2 7" xfId="2736"/>
    <cellStyle name="Output 2 70" xfId="16342"/>
    <cellStyle name="Output 2 71" xfId="15712"/>
    <cellStyle name="Output 2 72" xfId="16197"/>
    <cellStyle name="Output 2 73" xfId="16271"/>
    <cellStyle name="Output 2 74" xfId="16266"/>
    <cellStyle name="Output 2 75" xfId="16312"/>
    <cellStyle name="Output 2 76" xfId="15820"/>
    <cellStyle name="Output 2 77" xfId="17080"/>
    <cellStyle name="Output 2 8" xfId="6613"/>
    <cellStyle name="Output 2 9" xfId="2670"/>
    <cellStyle name="Output 20" xfId="6735"/>
    <cellStyle name="Output 21" xfId="6115"/>
    <cellStyle name="Output 22" xfId="6053"/>
    <cellStyle name="Output 23" xfId="6619"/>
    <cellStyle name="Output 24" xfId="6133"/>
    <cellStyle name="Output 25" xfId="6705"/>
    <cellStyle name="Output 26" xfId="2629"/>
    <cellStyle name="Output 27" xfId="2368"/>
    <cellStyle name="Output 28" xfId="2431"/>
    <cellStyle name="Output 29" xfId="6199"/>
    <cellStyle name="Output 3" xfId="5777"/>
    <cellStyle name="Output 3 10" xfId="2701"/>
    <cellStyle name="Output 3 11" xfId="2583"/>
    <cellStyle name="Output 3 12" xfId="6975"/>
    <cellStyle name="Output 3 13" xfId="2783"/>
    <cellStyle name="Output 3 14" xfId="6367"/>
    <cellStyle name="Output 3 15" xfId="6781"/>
    <cellStyle name="Output 3 16" xfId="5994"/>
    <cellStyle name="Output 3 17" xfId="2885"/>
    <cellStyle name="Output 3 18" xfId="6077"/>
    <cellStyle name="Output 3 19" xfId="14117"/>
    <cellStyle name="Output 3 2" xfId="7066"/>
    <cellStyle name="Output 3 2 2" xfId="13889"/>
    <cellStyle name="Output 3 2 3" xfId="17238"/>
    <cellStyle name="Output 3 20" xfId="14020"/>
    <cellStyle name="Output 3 21" xfId="2713"/>
    <cellStyle name="Output 3 22" xfId="14012"/>
    <cellStyle name="Output 3 23" xfId="6633"/>
    <cellStyle name="Output 3 24" xfId="2905"/>
    <cellStyle name="Output 3 25" xfId="14077"/>
    <cellStyle name="Output 3 26" xfId="14111"/>
    <cellStyle name="Output 3 27" xfId="15066"/>
    <cellStyle name="Output 3 28" xfId="14356"/>
    <cellStyle name="Output 3 29" xfId="14547"/>
    <cellStyle name="Output 3 3" xfId="6463"/>
    <cellStyle name="Output 3 30" xfId="14964"/>
    <cellStyle name="Output 3 31" xfId="14701"/>
    <cellStyle name="Output 3 32" xfId="14430"/>
    <cellStyle name="Output 3 33" xfId="14658"/>
    <cellStyle name="Output 3 34" xfId="14654"/>
    <cellStyle name="Output 3 35" xfId="14990"/>
    <cellStyle name="Output 3 36" xfId="14689"/>
    <cellStyle name="Output 3 37" xfId="14392"/>
    <cellStyle name="Output 3 38" xfId="14772"/>
    <cellStyle name="Output 3 39" xfId="14841"/>
    <cellStyle name="Output 3 4" xfId="2842"/>
    <cellStyle name="Output 3 40" xfId="14374"/>
    <cellStyle name="Output 3 41" xfId="14389"/>
    <cellStyle name="Output 3 42" xfId="14463"/>
    <cellStyle name="Output 3 43" xfId="14629"/>
    <cellStyle name="Output 3 44" xfId="14375"/>
    <cellStyle name="Output 3 45" xfId="14820"/>
    <cellStyle name="Output 3 46" xfId="15012"/>
    <cellStyle name="Output 3 47" xfId="14382"/>
    <cellStyle name="Output 3 48" xfId="14868"/>
    <cellStyle name="Output 3 49" xfId="14684"/>
    <cellStyle name="Output 3 5" xfId="2310"/>
    <cellStyle name="Output 3 50" xfId="14427"/>
    <cellStyle name="Output 3 51" xfId="16396"/>
    <cellStyle name="Output 3 52" xfId="16514"/>
    <cellStyle name="Output 3 53" xfId="15728"/>
    <cellStyle name="Output 3 54" xfId="15910"/>
    <cellStyle name="Output 3 55" xfId="16547"/>
    <cellStyle name="Output 3 56" xfId="16172"/>
    <cellStyle name="Output 3 57" xfId="15801"/>
    <cellStyle name="Output 3 58" xfId="16251"/>
    <cellStyle name="Output 3 59" xfId="16203"/>
    <cellStyle name="Output 3 6" xfId="6715"/>
    <cellStyle name="Output 3 60" xfId="15729"/>
    <cellStyle name="Output 3 61" xfId="15951"/>
    <cellStyle name="Output 3 62" xfId="16281"/>
    <cellStyle name="Output 3 63" xfId="15739"/>
    <cellStyle name="Output 3 64" xfId="15752"/>
    <cellStyle name="Output 3 65" xfId="15911"/>
    <cellStyle name="Output 3 66" xfId="15762"/>
    <cellStyle name="Output 3 67" xfId="15830"/>
    <cellStyle name="Output 3 68" xfId="16370"/>
    <cellStyle name="Output 3 69" xfId="16081"/>
    <cellStyle name="Output 3 7" xfId="6017"/>
    <cellStyle name="Output 3 70" xfId="15815"/>
    <cellStyle name="Output 3 71" xfId="15809"/>
    <cellStyle name="Output 3 72" xfId="16038"/>
    <cellStyle name="Output 3 73" xfId="16926"/>
    <cellStyle name="Output 3 74" xfId="15760"/>
    <cellStyle name="Output 3 75" xfId="17065"/>
    <cellStyle name="Output 3 8" xfId="2215"/>
    <cellStyle name="Output 3 9" xfId="2436"/>
    <cellStyle name="Output 30" xfId="14623"/>
    <cellStyle name="Output 31" xfId="15039"/>
    <cellStyle name="Output 32" xfId="14739"/>
    <cellStyle name="Output 33" xfId="14646"/>
    <cellStyle name="Output 34" xfId="15176"/>
    <cellStyle name="Output 35" xfId="14746"/>
    <cellStyle name="Output 36" xfId="14858"/>
    <cellStyle name="Output 37" xfId="14451"/>
    <cellStyle name="Output 38" xfId="14959"/>
    <cellStyle name="Output 39" xfId="14748"/>
    <cellStyle name="Output 4" xfId="5857"/>
    <cellStyle name="Output 4 10" xfId="6022"/>
    <cellStyle name="Output 4 11" xfId="6876"/>
    <cellStyle name="Output 4 12" xfId="2733"/>
    <cellStyle name="Output 4 13" xfId="7360"/>
    <cellStyle name="Output 4 14" xfId="7338"/>
    <cellStyle name="Output 4 15" xfId="3012"/>
    <cellStyle name="Output 4 16" xfId="7510"/>
    <cellStyle name="Output 4 17" xfId="6272"/>
    <cellStyle name="Output 4 18" xfId="2554"/>
    <cellStyle name="Output 4 19" xfId="6825"/>
    <cellStyle name="Output 4 2" xfId="7110"/>
    <cellStyle name="Output 4 20" xfId="13850"/>
    <cellStyle name="Output 4 21" xfId="14136"/>
    <cellStyle name="Output 4 22" xfId="14030"/>
    <cellStyle name="Output 4 23" xfId="14109"/>
    <cellStyle name="Output 4 24" xfId="14054"/>
    <cellStyle name="Output 4 25" xfId="6164"/>
    <cellStyle name="Output 4 26" xfId="13832"/>
    <cellStyle name="Output 4 27" xfId="7232"/>
    <cellStyle name="Output 4 28" xfId="5972"/>
    <cellStyle name="Output 4 29" xfId="14717"/>
    <cellStyle name="Output 4 3" xfId="3068"/>
    <cellStyle name="Output 4 30" xfId="14340"/>
    <cellStyle name="Output 4 31" xfId="15256"/>
    <cellStyle name="Output 4 32" xfId="14755"/>
    <cellStyle name="Output 4 33" xfId="14567"/>
    <cellStyle name="Output 4 34" xfId="14600"/>
    <cellStyle name="Output 4 35" xfId="15346"/>
    <cellStyle name="Output 4 36" xfId="14336"/>
    <cellStyle name="Output 4 37" xfId="15389"/>
    <cellStyle name="Output 4 38" xfId="14863"/>
    <cellStyle name="Output 4 39" xfId="14845"/>
    <cellStyle name="Output 4 4" xfId="6206"/>
    <cellStyle name="Output 4 40" xfId="14776"/>
    <cellStyle name="Output 4 41" xfId="15461"/>
    <cellStyle name="Output 4 42" xfId="14586"/>
    <cellStyle name="Output 4 43" xfId="14401"/>
    <cellStyle name="Output 4 44" xfId="14558"/>
    <cellStyle name="Output 4 45" xfId="15180"/>
    <cellStyle name="Output 4 46" xfId="14775"/>
    <cellStyle name="Output 4 47" xfId="15281"/>
    <cellStyle name="Output 4 48" xfId="14311"/>
    <cellStyle name="Output 4 49" xfId="15593"/>
    <cellStyle name="Output 4 5" xfId="6111"/>
    <cellStyle name="Output 4 50" xfId="15422"/>
    <cellStyle name="Output 4 51" xfId="15558"/>
    <cellStyle name="Output 4 52" xfId="15015"/>
    <cellStyle name="Output 4 53" xfId="16451"/>
    <cellStyle name="Output 4 54" xfId="16536"/>
    <cellStyle name="Output 4 55" xfId="15720"/>
    <cellStyle name="Output 4 56" xfId="16044"/>
    <cellStyle name="Output 4 57" xfId="16075"/>
    <cellStyle name="Output 4 58" xfId="16278"/>
    <cellStyle name="Output 4 59" xfId="15748"/>
    <cellStyle name="Output 4 6" xfId="2982"/>
    <cellStyle name="Output 4 60" xfId="15891"/>
    <cellStyle name="Output 4 61" xfId="16144"/>
    <cellStyle name="Output 4 62" xfId="16720"/>
    <cellStyle name="Output 4 63" xfId="16223"/>
    <cellStyle name="Output 4 64" xfId="16165"/>
    <cellStyle name="Output 4 65" xfId="16186"/>
    <cellStyle name="Output 4 66" xfId="15904"/>
    <cellStyle name="Output 4 67" xfId="15808"/>
    <cellStyle name="Output 4 68" xfId="15920"/>
    <cellStyle name="Output 4 69" xfId="16056"/>
    <cellStyle name="Output 4 7" xfId="6717"/>
    <cellStyle name="Output 4 70" xfId="15930"/>
    <cellStyle name="Output 4 71" xfId="16874"/>
    <cellStyle name="Output 4 72" xfId="16527"/>
    <cellStyle name="Output 4 73" xfId="16161"/>
    <cellStyle name="Output 4 74" xfId="16141"/>
    <cellStyle name="Output 4 75" xfId="15738"/>
    <cellStyle name="Output 4 76" xfId="15786"/>
    <cellStyle name="Output 4 77" xfId="16273"/>
    <cellStyle name="Output 4 78" xfId="17199"/>
    <cellStyle name="Output 4 8" xfId="6167"/>
    <cellStyle name="Output 4 9" xfId="2384"/>
    <cellStyle name="Output 40" xfId="14458"/>
    <cellStyle name="Output 41" xfId="14972"/>
    <cellStyle name="Output 42" xfId="14751"/>
    <cellStyle name="Output 43" xfId="14499"/>
    <cellStyle name="Output 44" xfId="14735"/>
    <cellStyle name="Output 45" xfId="14916"/>
    <cellStyle name="Output 46" xfId="14639"/>
    <cellStyle name="Output 47" xfId="14368"/>
    <cellStyle name="Output 48" xfId="14315"/>
    <cellStyle name="Output 49" xfId="15010"/>
    <cellStyle name="Output 5" xfId="5877"/>
    <cellStyle name="Output 5 10" xfId="7343"/>
    <cellStyle name="Output 5 11" xfId="7377"/>
    <cellStyle name="Output 5 12" xfId="6397"/>
    <cellStyle name="Output 5 13" xfId="7433"/>
    <cellStyle name="Output 5 14" xfId="7461"/>
    <cellStyle name="Output 5 15" xfId="6361"/>
    <cellStyle name="Output 5 16" xfId="7522"/>
    <cellStyle name="Output 5 17" xfId="7552"/>
    <cellStyle name="Output 5 18" xfId="7588"/>
    <cellStyle name="Output 5 19" xfId="7628"/>
    <cellStyle name="Output 5 2" xfId="7124"/>
    <cellStyle name="Output 5 20" xfId="14140"/>
    <cellStyle name="Output 5 21" xfId="14163"/>
    <cellStyle name="Output 5 22" xfId="14186"/>
    <cellStyle name="Output 5 23" xfId="14207"/>
    <cellStyle name="Output 5 24" xfId="14228"/>
    <cellStyle name="Output 5 25" xfId="14249"/>
    <cellStyle name="Output 5 26" xfId="14105"/>
    <cellStyle name="Output 5 27" xfId="14048"/>
    <cellStyle name="Output 5 28" xfId="14345"/>
    <cellStyle name="Output 5 29" xfId="15230"/>
    <cellStyle name="Output 5 3" xfId="7164"/>
    <cellStyle name="Output 5 30" xfId="15262"/>
    <cellStyle name="Output 5 31" xfId="14888"/>
    <cellStyle name="Output 5 32" xfId="14391"/>
    <cellStyle name="Output 5 33" xfId="15310"/>
    <cellStyle name="Output 5 34" xfId="15350"/>
    <cellStyle name="Output 5 35" xfId="15323"/>
    <cellStyle name="Output 5 36" xfId="15394"/>
    <cellStyle name="Output 5 37" xfId="14927"/>
    <cellStyle name="Output 5 38" xfId="14939"/>
    <cellStyle name="Output 5 39" xfId="15439"/>
    <cellStyle name="Output 5 4" xfId="2858"/>
    <cellStyle name="Output 5 40" xfId="15466"/>
    <cellStyle name="Output 5 41" xfId="14594"/>
    <cellStyle name="Output 5 42" xfId="14302"/>
    <cellStyle name="Output 5 43" xfId="14280"/>
    <cellStyle name="Output 5 44" xfId="14641"/>
    <cellStyle name="Output 5 45" xfId="15009"/>
    <cellStyle name="Output 5 46" xfId="15356"/>
    <cellStyle name="Output 5 47" xfId="15570"/>
    <cellStyle name="Output 5 48" xfId="15598"/>
    <cellStyle name="Output 5 49" xfId="15618"/>
    <cellStyle name="Output 5 5" xfId="2301"/>
    <cellStyle name="Output 5 50" xfId="15637"/>
    <cellStyle name="Output 5 51" xfId="14384"/>
    <cellStyle name="Output 5 52" xfId="16468"/>
    <cellStyle name="Output 5 53" xfId="16543"/>
    <cellStyle name="Output 5 54" xfId="16566"/>
    <cellStyle name="Output 5 55" xfId="15919"/>
    <cellStyle name="Output 5 56" xfId="15669"/>
    <cellStyle name="Output 5 57" xfId="16623"/>
    <cellStyle name="Output 5 58" xfId="16646"/>
    <cellStyle name="Output 5 59" xfId="16672"/>
    <cellStyle name="Output 5 6" xfId="7237"/>
    <cellStyle name="Output 5 60" xfId="16696"/>
    <cellStyle name="Output 5 61" xfId="16725"/>
    <cellStyle name="Output 5 62" xfId="16143"/>
    <cellStyle name="Output 5 63" xfId="16763"/>
    <cellStyle name="Output 5 64" xfId="16783"/>
    <cellStyle name="Output 5 65" xfId="16327"/>
    <cellStyle name="Output 5 66" xfId="15962"/>
    <cellStyle name="Output 5 67" xfId="16065"/>
    <cellStyle name="Output 5 68" xfId="16830"/>
    <cellStyle name="Output 5 69" xfId="16853"/>
    <cellStyle name="Output 5 7" xfId="6623"/>
    <cellStyle name="Output 5 70" xfId="16880"/>
    <cellStyle name="Output 5 71" xfId="16902"/>
    <cellStyle name="Output 5 72" xfId="16031"/>
    <cellStyle name="Output 5 73" xfId="16955"/>
    <cellStyle name="Output 5 74" xfId="16975"/>
    <cellStyle name="Output 5 75" xfId="16375"/>
    <cellStyle name="Output 5 76" xfId="16998"/>
    <cellStyle name="Output 5 8" xfId="6849"/>
    <cellStyle name="Output 5 9" xfId="2267"/>
    <cellStyle name="Output 50" xfId="14952"/>
    <cellStyle name="Output 51" xfId="14442"/>
    <cellStyle name="Output 52" xfId="14662"/>
    <cellStyle name="Output 53" xfId="14756"/>
    <cellStyle name="Output 54" xfId="16001"/>
    <cellStyle name="Output 55" xfId="16123"/>
    <cellStyle name="Output 56" xfId="16339"/>
    <cellStyle name="Output 57" xfId="16098"/>
    <cellStyle name="Output 58" xfId="16101"/>
    <cellStyle name="Output 59" xfId="16189"/>
    <cellStyle name="Output 6" xfId="5941"/>
    <cellStyle name="Output 60" xfId="16376"/>
    <cellStyle name="Output 61" xfId="15718"/>
    <cellStyle name="Output 62" xfId="16126"/>
    <cellStyle name="Output 63" xfId="15732"/>
    <cellStyle name="Output 64" xfId="16341"/>
    <cellStyle name="Output 65" xfId="16100"/>
    <cellStyle name="Output 66" xfId="15950"/>
    <cellStyle name="Output 67" xfId="15882"/>
    <cellStyle name="Output 68" xfId="16437"/>
    <cellStyle name="Output 69" xfId="15879"/>
    <cellStyle name="Output 7" xfId="6313"/>
    <cellStyle name="Output 70" xfId="16303"/>
    <cellStyle name="Output 71" xfId="16374"/>
    <cellStyle name="Output 72" xfId="16202"/>
    <cellStyle name="Output 73" xfId="16136"/>
    <cellStyle name="Output 74" xfId="16066"/>
    <cellStyle name="Output 75" xfId="15695"/>
    <cellStyle name="Output 76" xfId="16132"/>
    <cellStyle name="Output 77" xfId="16149"/>
    <cellStyle name="Output 78" xfId="17025"/>
    <cellStyle name="Output 8" xfId="6032"/>
    <cellStyle name="Output 9" xfId="6248"/>
    <cellStyle name="Output Amounts" xfId="1013"/>
    <cellStyle name="Output Column Headings" xfId="1014"/>
    <cellStyle name="Output Column Headings 2" xfId="5507"/>
    <cellStyle name="Output Column Headings 3" xfId="4454"/>
    <cellStyle name="Output Line Items" xfId="1015"/>
    <cellStyle name="Output Line Items 2" xfId="5508"/>
    <cellStyle name="Output Line Items 3" xfId="4453"/>
    <cellStyle name="Output Report Heading" xfId="1016"/>
    <cellStyle name="Output Report Heading 2" xfId="5509"/>
    <cellStyle name="Output Report Heading 3" xfId="4452"/>
    <cellStyle name="Output Report Title" xfId="1017"/>
    <cellStyle name="Output Report Title 2" xfId="5510"/>
    <cellStyle name="Output Report Title 3" xfId="4451"/>
    <cellStyle name="Page Number" xfId="4112"/>
    <cellStyle name="PageSubtitle" xfId="1018"/>
    <cellStyle name="PageSubtitle 2" xfId="5511"/>
    <cellStyle name="PageSubtitle 3" xfId="4450"/>
    <cellStyle name="PageTitle" xfId="1019"/>
    <cellStyle name="PageTitle 2" xfId="5512"/>
    <cellStyle name="PageTitle 3" xfId="4449"/>
    <cellStyle name="PARK" xfId="1020"/>
    <cellStyle name="Percent" xfId="1021"/>
    <cellStyle name="Percent (0)" xfId="1022"/>
    <cellStyle name="Percent [1]" xfId="5390"/>
    <cellStyle name="Percent [2]" xfId="1023"/>
    <cellStyle name="Percent [3]" xfId="5391"/>
    <cellStyle name="Percent_  우리자산운용연결정산표검토의 워크시트" xfId="5392"/>
    <cellStyle name="Percent0" xfId="1024"/>
    <cellStyle name="PillarData" xfId="4113"/>
    <cellStyle name="PillarHeading" xfId="4114"/>
    <cellStyle name="PillarText" xfId="4115"/>
    <cellStyle name="PillarTotal" xfId="4116"/>
    <cellStyle name="Porcentagem_Person" xfId="5393"/>
    <cellStyle name="pricing" xfId="4117"/>
    <cellStyle name="PSChar" xfId="5394"/>
    <cellStyle name="PSDate" xfId="5395"/>
    <cellStyle name="pwstyle" xfId="5396"/>
    <cellStyle name="red" xfId="5397"/>
    <cellStyle name="RevList" xfId="1025"/>
    <cellStyle name="s]_x000d__x000a_run=c:\Hedgehog\app31.exe_x000d__x000a_spooler=yes_x000d__x000a_load=_x000d__x000a_run=_x000d__x000a_Beep=yes_x000d__x000a_NullPort=None_x000d__x000a_BorderWidth=3_x000d__x000a_CursorBlinkRate=530_x000d__x000a_D" xfId="1026"/>
    <cellStyle name="s]_x000d__x000a_spooler=yes_x000d__x000a_load=_x000d__x000a_run=d:\secrets2\plugin\plugin.exe_x000d__x000a_Beep=yes_x000d__x000a_NullPort=None_x000d__x000a_BorderWidth=3_x000d__x000a_CursorBlinkRate=530_x000d_" xfId="1027"/>
    <cellStyle name="Separador de milhares [0]_Analyse Frais fixes des ventescomexjuillet002" xfId="5398"/>
    <cellStyle name="Separador de milhares_Analyse Frais fixes des ventescomexjuillet002" xfId="5399"/>
    <cellStyle name="Sheet Title" xfId="3139"/>
    <cellStyle name="Single Accounting" xfId="1028"/>
    <cellStyle name="Standard_abschluß97-98" xfId="5400"/>
    <cellStyle name="Style 1" xfId="3138"/>
    <cellStyle name="Style 1 2" xfId="2424"/>
    <cellStyle name="Style 1 3" xfId="2418"/>
    <cellStyle name="Style 1 4" xfId="2906"/>
    <cellStyle name="Style 10" xfId="2179"/>
    <cellStyle name="Style 11" xfId="6071"/>
    <cellStyle name="Style 2" xfId="7141"/>
    <cellStyle name="Style 2 2" xfId="6424"/>
    <cellStyle name="Style 2 3" xfId="6264"/>
    <cellStyle name="Style 2 4" xfId="6775"/>
    <cellStyle name="Style 3" xfId="6064"/>
    <cellStyle name="Style 3 2" xfId="6254"/>
    <cellStyle name="Style 3 3" xfId="2152"/>
    <cellStyle name="Style 3 4" xfId="2458"/>
    <cellStyle name="Style 4" xfId="6188"/>
    <cellStyle name="Style 4 2" xfId="2305"/>
    <cellStyle name="Style 4 3" xfId="2862"/>
    <cellStyle name="Style 4 4" xfId="6233"/>
    <cellStyle name="Style 5" xfId="6893"/>
    <cellStyle name="Style 5 2" xfId="2559"/>
    <cellStyle name="Style 5 3" xfId="2807"/>
    <cellStyle name="Style 5 4" xfId="6987"/>
    <cellStyle name="Style 5 5" xfId="6821"/>
    <cellStyle name="Style 6" xfId="2773"/>
    <cellStyle name="Style 6 2" xfId="6797"/>
    <cellStyle name="Style 6 3" xfId="7165"/>
    <cellStyle name="Style 7" xfId="7518"/>
    <cellStyle name="Style 7 2" xfId="2877"/>
    <cellStyle name="Style 7 3" xfId="6727"/>
    <cellStyle name="Style 8" xfId="2719"/>
    <cellStyle name="Style 8 2" xfId="7532"/>
    <cellStyle name="Style 8 3" xfId="2464"/>
    <cellStyle name="Style 9" xfId="7116"/>
    <cellStyle name="subhead" xfId="1029"/>
    <cellStyle name="subhead 2" xfId="5513"/>
    <cellStyle name="subhead 3" xfId="4448"/>
    <cellStyle name="Subtotal" xfId="1030"/>
    <cellStyle name="T.M.JJ_" xfId="5401"/>
    <cellStyle name="T.M.JJJJ_" xfId="5402"/>
    <cellStyle name="Table Head" xfId="4118"/>
    <cellStyle name="Table Head Aligned" xfId="4119"/>
    <cellStyle name="Table Head Blue" xfId="4120"/>
    <cellStyle name="Table Head Green" xfId="4121"/>
    <cellStyle name="Table Title" xfId="4122"/>
    <cellStyle name="Table Units" xfId="4123"/>
    <cellStyle name="Text [Bullet]" xfId="5403"/>
    <cellStyle name="Text [Dash]" xfId="5404"/>
    <cellStyle name="Text [Em-Dash]" xfId="5405"/>
    <cellStyle name="þ_x001d_ð'&amp;Oy?Hy9_x0008__x000f__x0007_æ_x0007__x0007__x0001__x0001_" xfId="5406"/>
    <cellStyle name="Thousands" xfId="5407"/>
    <cellStyle name="Tickmark" xfId="1031"/>
    <cellStyle name="Tickmark 2" xfId="5514"/>
    <cellStyle name="Tickmark 3" xfId="4447"/>
    <cellStyle name="Times" xfId="5408"/>
    <cellStyle name="Times [1]" xfId="5409"/>
    <cellStyle name="Times [2]" xfId="5410"/>
    <cellStyle name="Times 10" xfId="1032"/>
    <cellStyle name="Times 10 2" xfId="5515"/>
    <cellStyle name="Times 10 3" xfId="4446"/>
    <cellStyle name="Times 12" xfId="1033"/>
    <cellStyle name="Times 12 2" xfId="5516"/>
    <cellStyle name="Times 12 3" xfId="4445"/>
    <cellStyle name="Times New Roman" xfId="1034"/>
    <cellStyle name="Title" xfId="5411"/>
    <cellStyle name="title [1]" xfId="5412"/>
    <cellStyle name="title [2]" xfId="5413"/>
    <cellStyle name="Title 2" xfId="6585"/>
    <cellStyle name="Title 3" xfId="17066"/>
    <cellStyle name="Total" xfId="1035"/>
    <cellStyle name="TT" xfId="5414"/>
    <cellStyle name="Uhrzeit_" xfId="5416"/>
    <cellStyle name="Unprotect" xfId="5417"/>
    <cellStyle name="U화_" xfId="5415"/>
    <cellStyle name="W?rung [0]_laroux" xfId="5418"/>
    <cellStyle name="W?rung_laroux" xfId="5419"/>
    <cellStyle name="w12" xfId="5420"/>
    <cellStyle name="Währung_BDY678" xfId="5421"/>
    <cellStyle name="Warning Text" xfId="3097"/>
    <cellStyle name="Warning Text 2" xfId="5422"/>
    <cellStyle name="Warning Text 2 2" xfId="2337"/>
    <cellStyle name="wrap" xfId="1036"/>
    <cellStyle name="wrap 2" xfId="5517"/>
    <cellStyle name="wrap 3" xfId="4443"/>
    <cellStyle name="Yen" xfId="1037"/>
    <cellStyle name="Обычный 5" xfId="5423"/>
    <cellStyle name="ﾇ･ﾁﾘ_ｱｹｿﾜbal" xfId="1038"/>
    <cellStyle name="감사조서" xfId="5083"/>
    <cellStyle name="강조색1" xfId="2122" builtinId="29" customBuiltin="1"/>
    <cellStyle name="강조색1 10" xfId="1039"/>
    <cellStyle name="강조색1 11" xfId="1040"/>
    <cellStyle name="강조색1 12" xfId="1041"/>
    <cellStyle name="강조색1 13" xfId="1042"/>
    <cellStyle name="강조색1 14" xfId="1043"/>
    <cellStyle name="강조색1 15" xfId="1044"/>
    <cellStyle name="강조색1 16" xfId="1045"/>
    <cellStyle name="강조색1 17" xfId="1046"/>
    <cellStyle name="강조색1 18" xfId="1047"/>
    <cellStyle name="강조색1 19" xfId="1048"/>
    <cellStyle name="강조색1 2" xfId="1049"/>
    <cellStyle name="강조색1 2 2" xfId="4124"/>
    <cellStyle name="강조색1 2 2 2" xfId="6318"/>
    <cellStyle name="강조색1 2 3" xfId="7258"/>
    <cellStyle name="강조색1 20" xfId="1050"/>
    <cellStyle name="강조색1 21" xfId="1051"/>
    <cellStyle name="강조색1 22" xfId="1052"/>
    <cellStyle name="강조색1 23" xfId="1053"/>
    <cellStyle name="강조색1 24" xfId="1054"/>
    <cellStyle name="강조색1 25" xfId="1055"/>
    <cellStyle name="강조색1 26" xfId="1056"/>
    <cellStyle name="강조색1 27" xfId="1057"/>
    <cellStyle name="강조색1 28" xfId="1058"/>
    <cellStyle name="강조색1 29" xfId="1059"/>
    <cellStyle name="강조색1 3" xfId="1060"/>
    <cellStyle name="강조색1 3 2" xfId="2579"/>
    <cellStyle name="강조색1 3 3" xfId="2429"/>
    <cellStyle name="강조색1 30" xfId="1061"/>
    <cellStyle name="강조색1 31" xfId="1062"/>
    <cellStyle name="강조색1 32" xfId="7548"/>
    <cellStyle name="강조색1 4" xfId="1063"/>
    <cellStyle name="강조색1 5" xfId="1064"/>
    <cellStyle name="강조색1 6" xfId="1065"/>
    <cellStyle name="강조색1 7" xfId="1066"/>
    <cellStyle name="강조색1 8" xfId="1067"/>
    <cellStyle name="강조색1 9" xfId="1068"/>
    <cellStyle name="강조색2" xfId="2126" builtinId="33" customBuiltin="1"/>
    <cellStyle name="강조색2 10" xfId="1069"/>
    <cellStyle name="강조색2 11" xfId="1070"/>
    <cellStyle name="강조색2 12" xfId="1071"/>
    <cellStyle name="강조색2 13" xfId="1072"/>
    <cellStyle name="강조색2 14" xfId="1073"/>
    <cellStyle name="강조색2 15" xfId="1074"/>
    <cellStyle name="강조색2 16" xfId="1075"/>
    <cellStyle name="강조색2 17" xfId="1076"/>
    <cellStyle name="강조색2 18" xfId="1077"/>
    <cellStyle name="강조색2 19" xfId="1078"/>
    <cellStyle name="강조색2 2" xfId="1079"/>
    <cellStyle name="강조색2 2 2" xfId="4125"/>
    <cellStyle name="강조색2 2 2 2" xfId="6047"/>
    <cellStyle name="강조색2 2 3" xfId="6859"/>
    <cellStyle name="강조색2 20" xfId="1080"/>
    <cellStyle name="강조색2 21" xfId="1081"/>
    <cellStyle name="강조색2 22" xfId="1082"/>
    <cellStyle name="강조색2 23" xfId="1083"/>
    <cellStyle name="강조색2 24" xfId="1084"/>
    <cellStyle name="강조색2 25" xfId="1085"/>
    <cellStyle name="강조색2 26" xfId="1086"/>
    <cellStyle name="강조색2 27" xfId="1087"/>
    <cellStyle name="강조색2 28" xfId="1088"/>
    <cellStyle name="강조색2 29" xfId="1089"/>
    <cellStyle name="강조색2 3" xfId="1090"/>
    <cellStyle name="강조색2 3 2" xfId="2443"/>
    <cellStyle name="강조색2 3 3" xfId="2738"/>
    <cellStyle name="강조색2 30" xfId="1091"/>
    <cellStyle name="강조색2 31" xfId="1092"/>
    <cellStyle name="강조색2 32" xfId="2280"/>
    <cellStyle name="강조색2 4" xfId="1093"/>
    <cellStyle name="강조색2 5" xfId="1094"/>
    <cellStyle name="강조색2 6" xfId="1095"/>
    <cellStyle name="강조색2 7" xfId="1096"/>
    <cellStyle name="강조색2 8" xfId="1097"/>
    <cellStyle name="강조색2 9" xfId="1098"/>
    <cellStyle name="강조색3" xfId="2130" builtinId="37" customBuiltin="1"/>
    <cellStyle name="강조색3 10" xfId="1099"/>
    <cellStyle name="강조색3 11" xfId="1100"/>
    <cellStyle name="강조색3 12" xfId="1101"/>
    <cellStyle name="강조색3 13" xfId="1102"/>
    <cellStyle name="강조색3 14" xfId="1103"/>
    <cellStyle name="강조색3 15" xfId="1104"/>
    <cellStyle name="강조색3 16" xfId="1105"/>
    <cellStyle name="강조색3 17" xfId="1106"/>
    <cellStyle name="강조색3 18" xfId="1107"/>
    <cellStyle name="강조색3 19" xfId="1108"/>
    <cellStyle name="강조색3 2" xfId="1109"/>
    <cellStyle name="강조색3 2 2" xfId="4126"/>
    <cellStyle name="강조색3 2 2 2" xfId="2943"/>
    <cellStyle name="강조색3 2 3" xfId="6602"/>
    <cellStyle name="강조색3 20" xfId="1110"/>
    <cellStyle name="강조색3 21" xfId="1111"/>
    <cellStyle name="강조색3 22" xfId="1112"/>
    <cellStyle name="강조색3 23" xfId="1113"/>
    <cellStyle name="강조색3 24" xfId="1114"/>
    <cellStyle name="강조색3 25" xfId="1115"/>
    <cellStyle name="강조색3 26" xfId="1116"/>
    <cellStyle name="강조색3 27" xfId="1117"/>
    <cellStyle name="강조색3 28" xfId="1118"/>
    <cellStyle name="강조색3 29" xfId="1119"/>
    <cellStyle name="강조색3 3" xfId="1120"/>
    <cellStyle name="강조색3 3 2" xfId="6019"/>
    <cellStyle name="강조색3 3 3" xfId="3054"/>
    <cellStyle name="강조색3 30" xfId="1121"/>
    <cellStyle name="강조색3 31" xfId="1122"/>
    <cellStyle name="강조색3 32" xfId="2709"/>
    <cellStyle name="강조색3 4" xfId="1123"/>
    <cellStyle name="강조색3 5" xfId="1124"/>
    <cellStyle name="강조색3 6" xfId="1125"/>
    <cellStyle name="강조색3 7" xfId="1126"/>
    <cellStyle name="강조색3 8" xfId="1127"/>
    <cellStyle name="강조색3 9" xfId="1128"/>
    <cellStyle name="강조색4" xfId="2134" builtinId="41" customBuiltin="1"/>
    <cellStyle name="강조색4 10" xfId="1129"/>
    <cellStyle name="강조색4 11" xfId="1130"/>
    <cellStyle name="강조색4 12" xfId="1131"/>
    <cellStyle name="강조색4 13" xfId="1132"/>
    <cellStyle name="강조색4 14" xfId="1133"/>
    <cellStyle name="강조색4 15" xfId="1134"/>
    <cellStyle name="강조색4 16" xfId="1135"/>
    <cellStyle name="강조색4 17" xfId="1136"/>
    <cellStyle name="강조색4 18" xfId="1137"/>
    <cellStyle name="강조색4 19" xfId="1138"/>
    <cellStyle name="강조색4 2" xfId="1139"/>
    <cellStyle name="강조색4 2 2" xfId="4127"/>
    <cellStyle name="강조색4 2 2 2" xfId="2357"/>
    <cellStyle name="강조색4 2 3" xfId="2410"/>
    <cellStyle name="강조색4 20" xfId="1140"/>
    <cellStyle name="강조색4 21" xfId="1141"/>
    <cellStyle name="강조색4 22" xfId="1142"/>
    <cellStyle name="강조색4 23" xfId="1143"/>
    <cellStyle name="강조색4 24" xfId="1144"/>
    <cellStyle name="강조색4 25" xfId="1145"/>
    <cellStyle name="강조색4 26" xfId="1146"/>
    <cellStyle name="강조색4 27" xfId="1147"/>
    <cellStyle name="강조색4 28" xfId="1148"/>
    <cellStyle name="강조색4 29" xfId="1149"/>
    <cellStyle name="강조색4 3" xfId="1150"/>
    <cellStyle name="강조색4 3 2" xfId="2539"/>
    <cellStyle name="강조색4 3 3" xfId="6561"/>
    <cellStyle name="강조색4 30" xfId="1151"/>
    <cellStyle name="강조색4 31" xfId="1152"/>
    <cellStyle name="강조색4 32" xfId="2913"/>
    <cellStyle name="강조색4 4" xfId="1153"/>
    <cellStyle name="강조색4 5" xfId="1154"/>
    <cellStyle name="강조색4 6" xfId="1155"/>
    <cellStyle name="강조색4 7" xfId="1156"/>
    <cellStyle name="강조색4 8" xfId="1157"/>
    <cellStyle name="강조색4 9" xfId="1158"/>
    <cellStyle name="강조색5" xfId="2138" builtinId="45" customBuiltin="1"/>
    <cellStyle name="강조색5 10" xfId="1159"/>
    <cellStyle name="강조색5 11" xfId="1160"/>
    <cellStyle name="강조색5 12" xfId="1161"/>
    <cellStyle name="강조색5 13" xfId="1162"/>
    <cellStyle name="강조색5 14" xfId="1163"/>
    <cellStyle name="강조색5 15" xfId="1164"/>
    <cellStyle name="강조색5 16" xfId="1165"/>
    <cellStyle name="강조색5 17" xfId="1166"/>
    <cellStyle name="강조색5 18" xfId="1167"/>
    <cellStyle name="강조색5 19" xfId="1168"/>
    <cellStyle name="강조색5 2" xfId="1169"/>
    <cellStyle name="강조색5 2 2" xfId="4128"/>
    <cellStyle name="강조색5 2 2 2" xfId="3058"/>
    <cellStyle name="강조색5 2 3" xfId="6661"/>
    <cellStyle name="강조색5 20" xfId="1170"/>
    <cellStyle name="강조색5 21" xfId="1171"/>
    <cellStyle name="강조색5 22" xfId="1172"/>
    <cellStyle name="강조색5 23" xfId="1173"/>
    <cellStyle name="강조색5 24" xfId="1174"/>
    <cellStyle name="강조색5 25" xfId="1175"/>
    <cellStyle name="강조색5 26" xfId="1176"/>
    <cellStyle name="강조색5 27" xfId="1177"/>
    <cellStyle name="강조색5 28" xfId="1178"/>
    <cellStyle name="강조색5 29" xfId="1179"/>
    <cellStyle name="강조색5 3" xfId="1180"/>
    <cellStyle name="강조색5 3 2" xfId="6942"/>
    <cellStyle name="강조색5 3 3" xfId="6440"/>
    <cellStyle name="강조색5 30" xfId="1181"/>
    <cellStyle name="강조색5 31" xfId="1182"/>
    <cellStyle name="강조색5 32" xfId="2763"/>
    <cellStyle name="강조색5 4" xfId="1183"/>
    <cellStyle name="강조색5 5" xfId="1184"/>
    <cellStyle name="강조색5 6" xfId="1185"/>
    <cellStyle name="강조색5 7" xfId="1186"/>
    <cellStyle name="강조색5 8" xfId="1187"/>
    <cellStyle name="강조색5 9" xfId="1188"/>
    <cellStyle name="강조색6" xfId="2142" builtinId="49" customBuiltin="1"/>
    <cellStyle name="강조색6 10" xfId="1189"/>
    <cellStyle name="강조색6 11" xfId="1190"/>
    <cellStyle name="강조색6 12" xfId="1191"/>
    <cellStyle name="강조색6 13" xfId="1192"/>
    <cellStyle name="강조색6 14" xfId="1193"/>
    <cellStyle name="강조색6 15" xfId="1194"/>
    <cellStyle name="강조색6 16" xfId="1195"/>
    <cellStyle name="강조색6 17" xfId="1196"/>
    <cellStyle name="강조색6 18" xfId="1197"/>
    <cellStyle name="강조색6 19" xfId="1198"/>
    <cellStyle name="강조색6 2" xfId="1199"/>
    <cellStyle name="강조색6 2 2" xfId="4129"/>
    <cellStyle name="강조색6 2 2 2" xfId="7294"/>
    <cellStyle name="강조색6 2 3" xfId="2482"/>
    <cellStyle name="강조색6 20" xfId="1200"/>
    <cellStyle name="강조색6 21" xfId="1201"/>
    <cellStyle name="강조색6 22" xfId="1202"/>
    <cellStyle name="강조색6 23" xfId="1203"/>
    <cellStyle name="강조색6 24" xfId="1204"/>
    <cellStyle name="강조색6 25" xfId="1205"/>
    <cellStyle name="강조색6 26" xfId="1206"/>
    <cellStyle name="강조색6 27" xfId="1207"/>
    <cellStyle name="강조색6 28" xfId="1208"/>
    <cellStyle name="강조색6 29" xfId="1209"/>
    <cellStyle name="강조색6 3" xfId="1210"/>
    <cellStyle name="강조색6 3 2" xfId="2237"/>
    <cellStyle name="강조색6 3 3" xfId="6910"/>
    <cellStyle name="강조색6 30" xfId="1211"/>
    <cellStyle name="강조색6 31" xfId="1212"/>
    <cellStyle name="강조색6 32" xfId="6528"/>
    <cellStyle name="강조색6 4" xfId="1213"/>
    <cellStyle name="강조색6 5" xfId="1214"/>
    <cellStyle name="강조색6 6" xfId="1215"/>
    <cellStyle name="강조색6 7" xfId="1216"/>
    <cellStyle name="강조색6 8" xfId="1217"/>
    <cellStyle name="강조색6 9" xfId="1218"/>
    <cellStyle name="검증" xfId="1219"/>
    <cellStyle name="경고문" xfId="2119" builtinId="11" customBuiltin="1"/>
    <cellStyle name="경고문 10" xfId="1220"/>
    <cellStyle name="경고문 11" xfId="1221"/>
    <cellStyle name="경고문 12" xfId="1222"/>
    <cellStyle name="경고문 13" xfId="1223"/>
    <cellStyle name="경고문 14" xfId="1224"/>
    <cellStyle name="경고문 15" xfId="1225"/>
    <cellStyle name="경고문 16" xfId="1226"/>
    <cellStyle name="경고문 17" xfId="1227"/>
    <cellStyle name="경고문 18" xfId="1228"/>
    <cellStyle name="경고문 19" xfId="1229"/>
    <cellStyle name="경고문 2" xfId="1230"/>
    <cellStyle name="경고문 2 2" xfId="4130"/>
    <cellStyle name="경고문 2 2 2" xfId="2667"/>
    <cellStyle name="경고문 2 3" xfId="2207"/>
    <cellStyle name="경고문 20" xfId="1231"/>
    <cellStyle name="경고문 21" xfId="1232"/>
    <cellStyle name="경고문 22" xfId="1233"/>
    <cellStyle name="경고문 23" xfId="1234"/>
    <cellStyle name="경고문 24" xfId="1235"/>
    <cellStyle name="경고문 25" xfId="1236"/>
    <cellStyle name="경고문 26" xfId="1237"/>
    <cellStyle name="경고문 27" xfId="1238"/>
    <cellStyle name="경고문 28" xfId="1239"/>
    <cellStyle name="경고문 29" xfId="1240"/>
    <cellStyle name="경고문 3" xfId="1241"/>
    <cellStyle name="경고문 3 2" xfId="2370"/>
    <cellStyle name="경고문 3 3" xfId="6135"/>
    <cellStyle name="경고문 30" xfId="1242"/>
    <cellStyle name="경고문 31" xfId="1243"/>
    <cellStyle name="경고문 32" xfId="2474"/>
    <cellStyle name="경고문 4" xfId="1244"/>
    <cellStyle name="경고문 5" xfId="1245"/>
    <cellStyle name="경고문 6" xfId="1246"/>
    <cellStyle name="경고문 7" xfId="1247"/>
    <cellStyle name="경고문 8" xfId="1248"/>
    <cellStyle name="경고문 9" xfId="1249"/>
    <cellStyle name="계산" xfId="2116" builtinId="22" customBuiltin="1"/>
    <cellStyle name="계산 10" xfId="1250"/>
    <cellStyle name="계산 11" xfId="1251"/>
    <cellStyle name="계산 12" xfId="1252"/>
    <cellStyle name="계산 13" xfId="1253"/>
    <cellStyle name="계산 14" xfId="1254"/>
    <cellStyle name="계산 15" xfId="1255"/>
    <cellStyle name="계산 16" xfId="1256"/>
    <cellStyle name="계산 17" xfId="1257"/>
    <cellStyle name="계산 18" xfId="1258"/>
    <cellStyle name="계산 19" xfId="1259"/>
    <cellStyle name="계산 2" xfId="1260"/>
    <cellStyle name="계산 2 2" xfId="4131"/>
    <cellStyle name="계산 2 2 10" xfId="2867"/>
    <cellStyle name="계산 2 2 11" xfId="7200"/>
    <cellStyle name="계산 2 2 12" xfId="3038"/>
    <cellStyle name="계산 2 2 13" xfId="6555"/>
    <cellStyle name="계산 2 2 14" xfId="6194"/>
    <cellStyle name="계산 2 2 15" xfId="6733"/>
    <cellStyle name="계산 2 2 16" xfId="2703"/>
    <cellStyle name="계산 2 2 17" xfId="6981"/>
    <cellStyle name="계산 2 2 18" xfId="6425"/>
    <cellStyle name="계산 2 2 19" xfId="2843"/>
    <cellStyle name="계산 2 2 2" xfId="5786"/>
    <cellStyle name="계산 2 2 2 10" xfId="7118"/>
    <cellStyle name="계산 2 2 2 11" xfId="7517"/>
    <cellStyle name="계산 2 2 2 12" xfId="14118"/>
    <cellStyle name="계산 2 2 2 13" xfId="14021"/>
    <cellStyle name="계산 2 2 2 14" xfId="2759"/>
    <cellStyle name="계산 2 2 2 15" xfId="14159"/>
    <cellStyle name="계산 2 2 2 16" xfId="6370"/>
    <cellStyle name="계산 2 2 2 17" xfId="7072"/>
    <cellStyle name="계산 2 2 2 18" xfId="7039"/>
    <cellStyle name="계산 2 2 2 19" xfId="14354"/>
    <cellStyle name="계산 2 2 2 2" xfId="7071"/>
    <cellStyle name="계산 2 2 2 20" xfId="14550"/>
    <cellStyle name="계산 2 2 2 21" xfId="14712"/>
    <cellStyle name="계산 2 2 2 22" xfId="14488"/>
    <cellStyle name="계산 2 2 2 23" xfId="14805"/>
    <cellStyle name="계산 2 2 2 24" xfId="14413"/>
    <cellStyle name="계산 2 2 2 25" xfId="14496"/>
    <cellStyle name="계산 2 2 2 26" xfId="14439"/>
    <cellStyle name="계산 2 2 2 27" xfId="14619"/>
    <cellStyle name="계산 2 2 2 28" xfId="14774"/>
    <cellStyle name="계산 2 2 2 29" xfId="14536"/>
    <cellStyle name="계산 2 2 2 3" xfId="2309"/>
    <cellStyle name="계산 2 2 2 30" xfId="15036"/>
    <cellStyle name="계산 2 2 2 31" xfId="14839"/>
    <cellStyle name="계산 2 2 2 32" xfId="14923"/>
    <cellStyle name="계산 2 2 2 33" xfId="14329"/>
    <cellStyle name="계산 2 2 2 34" xfId="16404"/>
    <cellStyle name="계산 2 2 2 35" xfId="15817"/>
    <cellStyle name="계산 2 2 2 36" xfId="15933"/>
    <cellStyle name="계산 2 2 2 37" xfId="16190"/>
    <cellStyle name="계산 2 2 2 38" xfId="16221"/>
    <cellStyle name="계산 2 2 2 39" xfId="16258"/>
    <cellStyle name="계산 2 2 2 4" xfId="2734"/>
    <cellStyle name="계산 2 2 2 40" xfId="16344"/>
    <cellStyle name="계산 2 2 2 41" xfId="16194"/>
    <cellStyle name="계산 2 2 2 42" xfId="15858"/>
    <cellStyle name="계산 2 2 2 43" xfId="16173"/>
    <cellStyle name="계산 2 2 2 44" xfId="16137"/>
    <cellStyle name="계산 2 2 2 45" xfId="16761"/>
    <cellStyle name="계산 2 2 2 46" xfId="15761"/>
    <cellStyle name="계산 2 2 2 47" xfId="16211"/>
    <cellStyle name="계산 2 2 2 48" xfId="16015"/>
    <cellStyle name="계산 2 2 2 49" xfId="16167"/>
    <cellStyle name="계산 2 2 2 5" xfId="6497"/>
    <cellStyle name="계산 2 2 2 50" xfId="15868"/>
    <cellStyle name="계산 2 2 2 6" xfId="2311"/>
    <cellStyle name="계산 2 2 2 7" xfId="2716"/>
    <cellStyle name="계산 2 2 2 8" xfId="2504"/>
    <cellStyle name="계산 2 2 2 9" xfId="6261"/>
    <cellStyle name="계산 2 2 20" xfId="3057"/>
    <cellStyle name="계산 2 2 21" xfId="7459"/>
    <cellStyle name="계산 2 2 22" xfId="14670"/>
    <cellStyle name="계산 2 2 23" xfId="14360"/>
    <cellStyle name="계산 2 2 24" xfId="14557"/>
    <cellStyle name="계산 2 2 25" xfId="14814"/>
    <cellStyle name="계산 2 2 26" xfId="14293"/>
    <cellStyle name="계산 2 2 27" xfId="15008"/>
    <cellStyle name="계산 2 2 28" xfId="14697"/>
    <cellStyle name="계산 2 2 29" xfId="15004"/>
    <cellStyle name="계산 2 2 3" xfId="5883"/>
    <cellStyle name="계산 2 2 3 10" xfId="7554"/>
    <cellStyle name="계산 2 2 3 11" xfId="7591"/>
    <cellStyle name="계산 2 2 3 12" xfId="14141"/>
    <cellStyle name="계산 2 2 3 13" xfId="14165"/>
    <cellStyle name="계산 2 2 3 14" xfId="14187"/>
    <cellStyle name="계산 2 2 3 15" xfId="14208"/>
    <cellStyle name="계산 2 2 3 16" xfId="14229"/>
    <cellStyle name="계산 2 2 3 17" xfId="14251"/>
    <cellStyle name="계산 2 2 3 18" xfId="6873"/>
    <cellStyle name="계산 2 2 3 19" xfId="14344"/>
    <cellStyle name="계산 2 2 3 2" xfId="7127"/>
    <cellStyle name="계산 2 2 3 20" xfId="15233"/>
    <cellStyle name="계산 2 2 3 21" xfId="15263"/>
    <cellStyle name="계산 2 2 3 22" xfId="15284"/>
    <cellStyle name="계산 2 2 3 23" xfId="15312"/>
    <cellStyle name="계산 2 2 3 24" xfId="15367"/>
    <cellStyle name="계산 2 2 3 25" xfId="15413"/>
    <cellStyle name="계산 2 2 3 26" xfId="14822"/>
    <cellStyle name="계산 2 2 3 27" xfId="15441"/>
    <cellStyle name="계산 2 2 3 28" xfId="15467"/>
    <cellStyle name="계산 2 2 3 29" xfId="15550"/>
    <cellStyle name="계산 2 2 3 3" xfId="7211"/>
    <cellStyle name="계산 2 2 3 30" xfId="15572"/>
    <cellStyle name="계산 2 2 3 31" xfId="15599"/>
    <cellStyle name="계산 2 2 3 32" xfId="15619"/>
    <cellStyle name="계산 2 2 3 33" xfId="14476"/>
    <cellStyle name="계산 2 2 3 34" xfId="16473"/>
    <cellStyle name="계산 2 2 3 35" xfId="16599"/>
    <cellStyle name="계산 2 2 3 36" xfId="16625"/>
    <cellStyle name="계산 2 2 3 37" xfId="16647"/>
    <cellStyle name="계산 2 2 3 38" xfId="16674"/>
    <cellStyle name="계산 2 2 3 39" xfId="16699"/>
    <cellStyle name="계산 2 2 3 4" xfId="7314"/>
    <cellStyle name="계산 2 2 3 40" xfId="16742"/>
    <cellStyle name="계산 2 2 3 41" xfId="16764"/>
    <cellStyle name="계산 2 2 3 42" xfId="16831"/>
    <cellStyle name="계산 2 2 3 43" xfId="16854"/>
    <cellStyle name="계산 2 2 3 44" xfId="16881"/>
    <cellStyle name="계산 2 2 3 45" xfId="16904"/>
    <cellStyle name="계산 2 2 3 46" xfId="15734"/>
    <cellStyle name="계산 2 2 3 47" xfId="16956"/>
    <cellStyle name="계산 2 2 3 48" xfId="16976"/>
    <cellStyle name="계산 2 2 3 49" xfId="16025"/>
    <cellStyle name="계산 2 2 3 5" xfId="7345"/>
    <cellStyle name="계산 2 2 3 50" xfId="16999"/>
    <cellStyle name="계산 2 2 3 6" xfId="7406"/>
    <cellStyle name="계산 2 2 3 7" xfId="7434"/>
    <cellStyle name="계산 2 2 3 8" xfId="6752"/>
    <cellStyle name="계산 2 2 3 9" xfId="7523"/>
    <cellStyle name="계산 2 2 30" xfId="14808"/>
    <cellStyle name="계산 2 2 31" xfId="14387"/>
    <cellStyle name="계산 2 2 32" xfId="14506"/>
    <cellStyle name="계산 2 2 33" xfId="14281"/>
    <cellStyle name="계산 2 2 34" xfId="14454"/>
    <cellStyle name="계산 2 2 35" xfId="14857"/>
    <cellStyle name="계산 2 2 36" xfId="15523"/>
    <cellStyle name="계산 2 2 37" xfId="16140"/>
    <cellStyle name="계산 2 2 38" xfId="16032"/>
    <cellStyle name="계산 2 2 39" xfId="16021"/>
    <cellStyle name="계산 2 2 4" xfId="6351"/>
    <cellStyle name="계산 2 2 40" xfId="16526"/>
    <cellStyle name="계산 2 2 41" xfId="15700"/>
    <cellStyle name="계산 2 2 42" xfId="16263"/>
    <cellStyle name="계산 2 2 43" xfId="15709"/>
    <cellStyle name="계산 2 2 44" xfId="15754"/>
    <cellStyle name="계산 2 2 45" xfId="16163"/>
    <cellStyle name="계산 2 2 46" xfId="16155"/>
    <cellStyle name="계산 2 2 47" xfId="15998"/>
    <cellStyle name="계산 2 2 48" xfId="15887"/>
    <cellStyle name="계산 2 2 49" xfId="16269"/>
    <cellStyle name="계산 2 2 5" xfId="6713"/>
    <cellStyle name="계산 2 2 50" xfId="16170"/>
    <cellStyle name="계산 2 2 51" xfId="15834"/>
    <cellStyle name="계산 2 2 52" xfId="16244"/>
    <cellStyle name="계산 2 2 53" xfId="15715"/>
    <cellStyle name="계산 2 2 6" xfId="2918"/>
    <cellStyle name="계산 2 2 7" xfId="2260"/>
    <cellStyle name="계산 2 2 8" xfId="3022"/>
    <cellStyle name="계산 2 2 9" xfId="6438"/>
    <cellStyle name="계산 2 3" xfId="7090"/>
    <cellStyle name="계산 2 3 2" xfId="10110"/>
    <cellStyle name="계산 2 3 2 2" xfId="13919"/>
    <cellStyle name="계산 2 3 2 2 2" xfId="17268"/>
    <cellStyle name="계산 2 3 2 3" xfId="17096"/>
    <cellStyle name="계산 2 3 3" xfId="13890"/>
    <cellStyle name="계산 2 3 3 2" xfId="17239"/>
    <cellStyle name="계산 2 3 4" xfId="17067"/>
    <cellStyle name="계산 2 4" xfId="6208"/>
    <cellStyle name="계산 2 4 2" xfId="9940"/>
    <cellStyle name="계산 2 4 2 2" xfId="13910"/>
    <cellStyle name="계산 2 4 2 2 2" xfId="17259"/>
    <cellStyle name="계산 2 4 2 3" xfId="17087"/>
    <cellStyle name="계산 2 4 3" xfId="13881"/>
    <cellStyle name="계산 2 4 3 2" xfId="17230"/>
    <cellStyle name="계산 2 4 4" xfId="17057"/>
    <cellStyle name="계산 20" xfId="1261"/>
    <cellStyle name="계산 21" xfId="1262"/>
    <cellStyle name="계산 22" xfId="1263"/>
    <cellStyle name="계산 23" xfId="1264"/>
    <cellStyle name="계산 24" xfId="1265"/>
    <cellStyle name="계산 25" xfId="1266"/>
    <cellStyle name="계산 26" xfId="1267"/>
    <cellStyle name="계산 27" xfId="1268"/>
    <cellStyle name="계산 28" xfId="1269"/>
    <cellStyle name="계산 29" xfId="1270"/>
    <cellStyle name="계산 3" xfId="1271"/>
    <cellStyle name="계산 3 2" xfId="2460"/>
    <cellStyle name="계산 3 2 2" xfId="6492"/>
    <cellStyle name="계산 3 2 2 2" xfId="9943"/>
    <cellStyle name="계산 3 2 2 2 2" xfId="13912"/>
    <cellStyle name="계산 3 2 2 2 2 2" xfId="17261"/>
    <cellStyle name="계산 3 2 2 2 3" xfId="17089"/>
    <cellStyle name="계산 3 2 2 3" xfId="13883"/>
    <cellStyle name="계산 3 2 2 3 2" xfId="17232"/>
    <cellStyle name="계산 3 2 2 4" xfId="17059"/>
    <cellStyle name="계산 3 2 3" xfId="10112"/>
    <cellStyle name="계산 3 2 3 2" xfId="13921"/>
    <cellStyle name="계산 3 2 3 2 2" xfId="17270"/>
    <cellStyle name="계산 3 2 3 3" xfId="17098"/>
    <cellStyle name="계산 3 2 4" xfId="13892"/>
    <cellStyle name="계산 3 2 4 2" xfId="17241"/>
    <cellStyle name="계산 3 2 5" xfId="17069"/>
    <cellStyle name="계산 3 3" xfId="2951"/>
    <cellStyle name="계산 3 3 2" xfId="9942"/>
    <cellStyle name="계산 3 3 2 2" xfId="13911"/>
    <cellStyle name="계산 3 3 2 2 2" xfId="17260"/>
    <cellStyle name="계산 3 3 2 3" xfId="17088"/>
    <cellStyle name="계산 3 3 3" xfId="13882"/>
    <cellStyle name="계산 3 3 3 2" xfId="17231"/>
    <cellStyle name="계산 3 3 4" xfId="17058"/>
    <cellStyle name="계산 3 4" xfId="2740"/>
    <cellStyle name="계산 3 4 2" xfId="13840"/>
    <cellStyle name="계산 3 4 2 2" xfId="13956"/>
    <cellStyle name="계산 3 4 2 2 2" xfId="17306"/>
    <cellStyle name="계산 3 4 2 3" xfId="17188"/>
    <cellStyle name="계산 3 4 3" xfId="13891"/>
    <cellStyle name="계산 3 4 3 2" xfId="17240"/>
    <cellStyle name="계산 3 4 4" xfId="17068"/>
    <cellStyle name="계산 3 5" xfId="10111"/>
    <cellStyle name="계산 3 5 2" xfId="13920"/>
    <cellStyle name="계산 3 5 2 2" xfId="17269"/>
    <cellStyle name="계산 3 5 3" xfId="17097"/>
    <cellStyle name="계산 30" xfId="1272"/>
    <cellStyle name="계산 31" xfId="1273"/>
    <cellStyle name="계산 32" xfId="3037"/>
    <cellStyle name="계산 32 2" xfId="13784"/>
    <cellStyle name="계산 32 2 2" xfId="13932"/>
    <cellStyle name="계산 32 2 2 2" xfId="17282"/>
    <cellStyle name="계산 32 2 3" xfId="17109"/>
    <cellStyle name="계산 32 3" xfId="13852"/>
    <cellStyle name="계산 32 3 2" xfId="17201"/>
    <cellStyle name="계산 32 4" xfId="17026"/>
    <cellStyle name="계산 4" xfId="1274"/>
    <cellStyle name="계산 5" xfId="1275"/>
    <cellStyle name="계산 6" xfId="1276"/>
    <cellStyle name="계산 7" xfId="1277"/>
    <cellStyle name="계산 8" xfId="1278"/>
    <cellStyle name="계산 9" xfId="1279"/>
    <cellStyle name="고정소숫점" xfId="1280"/>
    <cellStyle name="고정소숫점 2" xfId="4132"/>
    <cellStyle name="고정소숫점 3" xfId="4428"/>
    <cellStyle name="고정출력1" xfId="1281"/>
    <cellStyle name="고정출력1 2" xfId="4133"/>
    <cellStyle name="고정출력1 2 2" xfId="5528"/>
    <cellStyle name="고정출력1 3" xfId="4427"/>
    <cellStyle name="고정출력2" xfId="1282"/>
    <cellStyle name="고정출력2 2" xfId="4134"/>
    <cellStyle name="고정출력2 2 2" xfId="5529"/>
    <cellStyle name="고정출력2 3" xfId="4426"/>
    <cellStyle name="고학명" xfId="5084"/>
    <cellStyle name="고학명 2" xfId="14075"/>
    <cellStyle name="과립" xfId="5085"/>
    <cellStyle name="咬訌裝?INCOM1" xfId="1283"/>
    <cellStyle name="咬訌裝?INCOM10" xfId="1284"/>
    <cellStyle name="咬訌裝?INCOM2" xfId="1285"/>
    <cellStyle name="咬訌裝?INCOM3" xfId="1286"/>
    <cellStyle name="咬訌裝?INCOM4" xfId="1287"/>
    <cellStyle name="咬訌裝?INCOM5" xfId="1288"/>
    <cellStyle name="咬訌裝?INCOM6" xfId="1289"/>
    <cellStyle name="咬訌裝?INCOM7" xfId="1290"/>
    <cellStyle name="咬訌裝?INCOM8" xfId="1291"/>
    <cellStyle name="咬訌裝?INCOM9" xfId="1292"/>
    <cellStyle name="咬訌裝?PRIB11" xfId="1293"/>
    <cellStyle name="咬訌裝?report-2 " xfId="1294"/>
    <cellStyle name="咬訌裝?report-2  2" xfId="5518"/>
    <cellStyle name="咬訌裝?report-2  3" xfId="4442"/>
    <cellStyle name="굴림체" xfId="5086"/>
    <cellStyle name="금액" xfId="1295"/>
    <cellStyle name="금액 2" xfId="1296"/>
    <cellStyle name="금액 2 2" xfId="6202"/>
    <cellStyle name="금액 2 2 2" xfId="13877"/>
    <cellStyle name="금액 2 2 2 2" xfId="17226"/>
    <cellStyle name="금액 2 2 3" xfId="17053"/>
    <cellStyle name="금액 3" xfId="1297"/>
    <cellStyle name="금액 3 2" xfId="13802"/>
    <cellStyle name="금액 3 2 2" xfId="13971"/>
    <cellStyle name="금액 3 2 2 2" xfId="17321"/>
    <cellStyle name="금액 3 2 3" xfId="17127"/>
    <cellStyle name="금액 4" xfId="1298"/>
    <cellStyle name="금액 4 2" xfId="13803"/>
    <cellStyle name="금액 4 2 2" xfId="13972"/>
    <cellStyle name="금액 4 2 2 2" xfId="17322"/>
    <cellStyle name="금액 4 2 3" xfId="17128"/>
    <cellStyle name="금액 5" xfId="1299"/>
    <cellStyle name="금액 5 2" xfId="13804"/>
    <cellStyle name="금액 5 2 2" xfId="13973"/>
    <cellStyle name="금액 5 2 2 2" xfId="17323"/>
    <cellStyle name="금액 5 2 3" xfId="17129"/>
    <cellStyle name="금액 6" xfId="1300"/>
    <cellStyle name="금액 6 2" xfId="13805"/>
    <cellStyle name="금액 6 2 2" xfId="13974"/>
    <cellStyle name="금액 6 2 2 2" xfId="17324"/>
    <cellStyle name="금액 6 2 3" xfId="17130"/>
    <cellStyle name="금액 7" xfId="1301"/>
    <cellStyle name="금액 7 2" xfId="13806"/>
    <cellStyle name="금액 7 2 2" xfId="13975"/>
    <cellStyle name="금액 7 2 2 2" xfId="17325"/>
    <cellStyle name="금액 7 2 3" xfId="17131"/>
    <cellStyle name="나쁨" xfId="2112" builtinId="27" customBuiltin="1"/>
    <cellStyle name="나쁨 10" xfId="1302"/>
    <cellStyle name="나쁨 11" xfId="1303"/>
    <cellStyle name="나쁨 12" xfId="1304"/>
    <cellStyle name="나쁨 13" xfId="1305"/>
    <cellStyle name="나쁨 14" xfId="1306"/>
    <cellStyle name="나쁨 15" xfId="1307"/>
    <cellStyle name="나쁨 16" xfId="1308"/>
    <cellStyle name="나쁨 17" xfId="1309"/>
    <cellStyle name="나쁨 18" xfId="1310"/>
    <cellStyle name="나쁨 19" xfId="1311"/>
    <cellStyle name="나쁨 2" xfId="1312"/>
    <cellStyle name="나쁨 2 2" xfId="4135"/>
    <cellStyle name="나쁨 2 2 2" xfId="6558"/>
    <cellStyle name="나쁨 2 3" xfId="7011"/>
    <cellStyle name="나쁨 20" xfId="1313"/>
    <cellStyle name="나쁨 21" xfId="1314"/>
    <cellStyle name="나쁨 22" xfId="1315"/>
    <cellStyle name="나쁨 23" xfId="1316"/>
    <cellStyle name="나쁨 24" xfId="1317"/>
    <cellStyle name="나쁨 25" xfId="1318"/>
    <cellStyle name="나쁨 26" xfId="1319"/>
    <cellStyle name="나쁨 27" xfId="1320"/>
    <cellStyle name="나쁨 28" xfId="1321"/>
    <cellStyle name="나쁨 29" xfId="1322"/>
    <cellStyle name="나쁨 3" xfId="1323"/>
    <cellStyle name="나쁨 3 2" xfId="2284"/>
    <cellStyle name="나쁨 3 3" xfId="5979"/>
    <cellStyle name="나쁨 30" xfId="1324"/>
    <cellStyle name="나쁨 31" xfId="1325"/>
    <cellStyle name="나쁨 32" xfId="6822"/>
    <cellStyle name="나쁨 4" xfId="1326"/>
    <cellStyle name="나쁨 5" xfId="1327"/>
    <cellStyle name="나쁨 6" xfId="1328"/>
    <cellStyle name="나쁨 7" xfId="1329"/>
    <cellStyle name="나쁨 8" xfId="1330"/>
    <cellStyle name="나쁨 9" xfId="1331"/>
    <cellStyle name="날짜" xfId="1332"/>
    <cellStyle name="날짜 2" xfId="4136"/>
    <cellStyle name="날짜 2 2" xfId="5530"/>
    <cellStyle name="날짜 3" xfId="4425"/>
    <cellStyle name="년도" xfId="1333"/>
    <cellStyle name="년도 2" xfId="1334"/>
    <cellStyle name="년도 2 2" xfId="6122"/>
    <cellStyle name="년도 2 2 2" xfId="13871"/>
    <cellStyle name="년도 2 2 2 2" xfId="17220"/>
    <cellStyle name="년도 2 2 3" xfId="17047"/>
    <cellStyle name="년도 3" xfId="1335"/>
    <cellStyle name="년도 3 2" xfId="13807"/>
    <cellStyle name="년도 3 2 2" xfId="13976"/>
    <cellStyle name="년도 3 2 2 2" xfId="17326"/>
    <cellStyle name="년도 3 2 3" xfId="17132"/>
    <cellStyle name="년도 4" xfId="1336"/>
    <cellStyle name="년도 4 2" xfId="13808"/>
    <cellStyle name="년도 4 2 2" xfId="13977"/>
    <cellStyle name="년도 4 2 2 2" xfId="17327"/>
    <cellStyle name="년도 4 2 3" xfId="17133"/>
    <cellStyle name="년도 5" xfId="1337"/>
    <cellStyle name="년도 5 2" xfId="13809"/>
    <cellStyle name="년도 5 2 2" xfId="13978"/>
    <cellStyle name="년도 5 2 2 2" xfId="17328"/>
    <cellStyle name="년도 5 2 3" xfId="17134"/>
    <cellStyle name="년도 6" xfId="1338"/>
    <cellStyle name="년도 6 2" xfId="13810"/>
    <cellStyle name="년도 6 2 2" xfId="13979"/>
    <cellStyle name="년도 6 2 2 2" xfId="17329"/>
    <cellStyle name="년도 6 2 3" xfId="17135"/>
    <cellStyle name="년도 7" xfId="1339"/>
    <cellStyle name="년도 7 2" xfId="13811"/>
    <cellStyle name="년도 7 2 2" xfId="13980"/>
    <cellStyle name="년도 7 2 2 2" xfId="17330"/>
    <cellStyle name="년도 7 2 3" xfId="17136"/>
    <cellStyle name="달러" xfId="1340"/>
    <cellStyle name="달러 2" xfId="4137"/>
    <cellStyle name="달러 2 2" xfId="5531"/>
    <cellStyle name="달러 3" xfId="4424"/>
    <cellStyle name="뒤에 오는 하이퍼링크" xfId="5087"/>
    <cellStyle name="똿떓죶ø? [0.00" xfId="1341"/>
    <cellStyle name="똿떓죶ø?_produ" xfId="1342"/>
    <cellStyle name="똿뗦먛귟 [0.00]_GE 3 MINIMUM" xfId="5088"/>
    <cellStyle name="똿뗦먛귟_GE 3 MINIMUM" xfId="5089"/>
    <cellStyle name="메모 10" xfId="1343"/>
    <cellStyle name="메모 11" xfId="1344"/>
    <cellStyle name="메모 12" xfId="1345"/>
    <cellStyle name="메모 13" xfId="1346"/>
    <cellStyle name="메모 14" xfId="1347"/>
    <cellStyle name="메모 15" xfId="1348"/>
    <cellStyle name="메모 16" xfId="1349"/>
    <cellStyle name="메모 17" xfId="1350"/>
    <cellStyle name="메모 18" xfId="1351"/>
    <cellStyle name="메모 19" xfId="1352"/>
    <cellStyle name="메모 2" xfId="1353"/>
    <cellStyle name="메모 2 2" xfId="1354"/>
    <cellStyle name="메모 2 2 2" xfId="2098"/>
    <cellStyle name="메모 2 2 3" xfId="2097"/>
    <cellStyle name="메모 2 3" xfId="3136"/>
    <cellStyle name="메모 2 3 2" xfId="5684"/>
    <cellStyle name="메모 2 3 2 2" xfId="5817"/>
    <cellStyle name="메모 2 3 2 2 2" xfId="13922"/>
    <cellStyle name="메모 2 3 2 2 3" xfId="15104"/>
    <cellStyle name="메모 2 3 2 2 4" xfId="16432"/>
    <cellStyle name="메모 2 3 2 2 5" xfId="17271"/>
    <cellStyle name="메모 2 3 2 3" xfId="5907"/>
    <cellStyle name="메모 2 3 2 3 2" xfId="15154"/>
    <cellStyle name="메모 2 3 2 3 3" xfId="16495"/>
    <cellStyle name="메모 2 3 2 4" xfId="10132"/>
    <cellStyle name="메모 2 3 2 5" xfId="15032"/>
    <cellStyle name="메모 2 3 2 6" xfId="16364"/>
    <cellStyle name="메모 2 3 2 7" xfId="17099"/>
    <cellStyle name="메모 2 3 3" xfId="5779"/>
    <cellStyle name="메모 2 3 3 2" xfId="13893"/>
    <cellStyle name="메모 2 3 3 3" xfId="15068"/>
    <cellStyle name="메모 2 3 3 4" xfId="16398"/>
    <cellStyle name="메모 2 3 3 5" xfId="17242"/>
    <cellStyle name="메모 2 3 4" xfId="5879"/>
    <cellStyle name="메모 2 3 4 2" xfId="15133"/>
    <cellStyle name="메모 2 3 4 3" xfId="16470"/>
    <cellStyle name="메모 2 3 5" xfId="5937"/>
    <cellStyle name="메모 2 3 6" xfId="14625"/>
    <cellStyle name="메모 2 3 7" xfId="16003"/>
    <cellStyle name="메모 2 3 8" xfId="17070"/>
    <cellStyle name="메모 2 4" xfId="4138"/>
    <cellStyle name="메모 2 4 10" xfId="14929"/>
    <cellStyle name="메모 2 4 11" xfId="15258"/>
    <cellStyle name="메모 2 4 12" xfId="15041"/>
    <cellStyle name="메모 2 4 13" xfId="14733"/>
    <cellStyle name="메모 2 4 14" xfId="15966"/>
    <cellStyle name="메모 2 4 15" xfId="16373"/>
    <cellStyle name="메모 2 4 16" xfId="17061"/>
    <cellStyle name="메모 2 4 2" xfId="5787"/>
    <cellStyle name="메모 2 4 2 10" xfId="14414"/>
    <cellStyle name="메모 2 4 2 11" xfId="14649"/>
    <cellStyle name="메모 2 4 2 12" xfId="14310"/>
    <cellStyle name="메모 2 4 2 13" xfId="16657"/>
    <cellStyle name="메모 2 4 2 14" xfId="15873"/>
    <cellStyle name="메모 2 4 2 15" xfId="17091"/>
    <cellStyle name="메모 2 4 2 2" xfId="2361"/>
    <cellStyle name="메모 2 4 2 2 2" xfId="13914"/>
    <cellStyle name="메모 2 4 2 2 3" xfId="17263"/>
    <cellStyle name="메모 2 4 2 3" xfId="9988"/>
    <cellStyle name="메모 2 4 2 4" xfId="14216"/>
    <cellStyle name="메모 2 4 2 5" xfId="2521"/>
    <cellStyle name="메모 2 4 2 6" xfId="15075"/>
    <cellStyle name="메모 2 4 2 7" xfId="15175"/>
    <cellStyle name="메모 2 4 2 8" xfId="14551"/>
    <cellStyle name="메모 2 4 2 9" xfId="14921"/>
    <cellStyle name="메모 2 4 3" xfId="5884"/>
    <cellStyle name="메모 2 4 3 10" xfId="15442"/>
    <cellStyle name="메모 2 4 3 11" xfId="15573"/>
    <cellStyle name="메모 2 4 3 12" xfId="16700"/>
    <cellStyle name="메모 2 4 3 13" xfId="16905"/>
    <cellStyle name="메모 2 4 3 14" xfId="17234"/>
    <cellStyle name="메모 2 4 3 2" xfId="2677"/>
    <cellStyle name="메모 2 4 3 3" xfId="13885"/>
    <cellStyle name="메모 2 4 3 4" xfId="14252"/>
    <cellStyle name="메모 2 4 3 5" xfId="2595"/>
    <cellStyle name="메모 2 4 3 6" xfId="15138"/>
    <cellStyle name="메모 2 4 3 7" xfId="15234"/>
    <cellStyle name="메모 2 4 3 8" xfId="15313"/>
    <cellStyle name="메모 2 4 3 9" xfId="15368"/>
    <cellStyle name="메모 2 4 4" xfId="5980"/>
    <cellStyle name="메모 2 4 5" xfId="7326"/>
    <cellStyle name="메모 2 4 6" xfId="14033"/>
    <cellStyle name="메모 2 4 7" xfId="14053"/>
    <cellStyle name="메모 2 4 8" xfId="14769"/>
    <cellStyle name="메모 2 4 9" xfId="14876"/>
    <cellStyle name="메모 2 5" xfId="5939"/>
    <cellStyle name="메모 2 5 2" xfId="13825"/>
    <cellStyle name="메모 2 5 2 2" xfId="14006"/>
    <cellStyle name="메모 2 5 2 2 2" xfId="17356"/>
    <cellStyle name="메모 2 5 2 3" xfId="17162"/>
    <cellStyle name="메모 2 5 3" xfId="13836"/>
    <cellStyle name="메모 2 5 3 2" xfId="13950"/>
    <cellStyle name="메모 2 5 3 2 2" xfId="17300"/>
    <cellStyle name="메모 2 5 3 3" xfId="17183"/>
    <cellStyle name="메모 2 5 4" xfId="13874"/>
    <cellStyle name="메모 2 5 4 2" xfId="17223"/>
    <cellStyle name="메모 2 5 5" xfId="17050"/>
    <cellStyle name="메모 20" xfId="1355"/>
    <cellStyle name="메모 21" xfId="1356"/>
    <cellStyle name="메모 22" xfId="1357"/>
    <cellStyle name="메모 23" xfId="1358"/>
    <cellStyle name="메모 24" xfId="1359"/>
    <cellStyle name="메모 25" xfId="1360"/>
    <cellStyle name="메모 26" xfId="1361"/>
    <cellStyle name="메모 27" xfId="1362"/>
    <cellStyle name="메모 28" xfId="1363"/>
    <cellStyle name="메모 29" xfId="1364"/>
    <cellStyle name="메모 3" xfId="1365"/>
    <cellStyle name="메모 3 2" xfId="1366"/>
    <cellStyle name="메모 3 2 2" xfId="2100"/>
    <cellStyle name="메모 3 2 2 2" xfId="9992"/>
    <cellStyle name="메모 3 2 2 2 2" xfId="13916"/>
    <cellStyle name="메모 3 2 2 2 2 2" xfId="17265"/>
    <cellStyle name="메모 3 2 2 2 3" xfId="17093"/>
    <cellStyle name="메모 3 2 2 3" xfId="6269"/>
    <cellStyle name="메모 3 2 2 3 2" xfId="13954"/>
    <cellStyle name="메모 3 2 2 3 2 2" xfId="17304"/>
    <cellStyle name="메모 3 2 2 3 3" xfId="17063"/>
    <cellStyle name="메모 3 2 2 4" xfId="13829"/>
    <cellStyle name="메모 3 2 2 5" xfId="13887"/>
    <cellStyle name="메모 3 2 2 5 2" xfId="17236"/>
    <cellStyle name="메모 3 2 3" xfId="2099"/>
    <cellStyle name="메모 3 2 3 2" xfId="6934"/>
    <cellStyle name="메모 3 2 3 2 2" xfId="13957"/>
    <cellStyle name="메모 3 2 3 2 2 2" xfId="17307"/>
    <cellStyle name="메모 3 2 3 2 3" xfId="17072"/>
    <cellStyle name="메모 3 2 3 3" xfId="13831"/>
    <cellStyle name="메모 3 2 3 4" xfId="13895"/>
    <cellStyle name="메모 3 2 3 4 2" xfId="17244"/>
    <cellStyle name="메모 3 2 4" xfId="10134"/>
    <cellStyle name="메모 3 2 4 2" xfId="13924"/>
    <cellStyle name="메모 3 2 4 2 2" xfId="17273"/>
    <cellStyle name="메모 3 2 4 3" xfId="17101"/>
    <cellStyle name="메모 3 3" xfId="6148"/>
    <cellStyle name="메모 3 3 2" xfId="10133"/>
    <cellStyle name="메모 3 3 2 2" xfId="13923"/>
    <cellStyle name="메모 3 3 2 2 2" xfId="17272"/>
    <cellStyle name="메모 3 3 2 3" xfId="17100"/>
    <cellStyle name="메모 3 3 3" xfId="13894"/>
    <cellStyle name="메모 3 3 3 2" xfId="17243"/>
    <cellStyle name="메모 3 3 4" xfId="17071"/>
    <cellStyle name="메모 3 4" xfId="7040"/>
    <cellStyle name="메모 3 4 2" xfId="9991"/>
    <cellStyle name="메모 3 4 2 2" xfId="13915"/>
    <cellStyle name="메모 3 4 2 2 2" xfId="17264"/>
    <cellStyle name="메모 3 4 2 3" xfId="17092"/>
    <cellStyle name="메모 3 4 3" xfId="13886"/>
    <cellStyle name="메모 3 4 3 2" xfId="17235"/>
    <cellStyle name="메모 3 4 4" xfId="17062"/>
    <cellStyle name="메모 30" xfId="1367"/>
    <cellStyle name="메모 31" xfId="6646"/>
    <cellStyle name="메모 31 2" xfId="13785"/>
    <cellStyle name="메모 31 2 2" xfId="13933"/>
    <cellStyle name="메모 31 2 2 2" xfId="17283"/>
    <cellStyle name="메모 31 2 3" xfId="17110"/>
    <cellStyle name="메모 31 3" xfId="13853"/>
    <cellStyle name="메모 31 3 2" xfId="17202"/>
    <cellStyle name="메모 31 4" xfId="17027"/>
    <cellStyle name="메모 4" xfId="1368"/>
    <cellStyle name="메모 5" xfId="1369"/>
    <cellStyle name="메모 6" xfId="1370"/>
    <cellStyle name="메모 7" xfId="1371"/>
    <cellStyle name="메모 8" xfId="1372"/>
    <cellStyle name="메모 9" xfId="1373"/>
    <cellStyle name="메시지" xfId="1374"/>
    <cellStyle name="문자열" xfId="4139"/>
    <cellStyle name="믅됞 [0.00]_GE 3 MINIMUM" xfId="5090"/>
    <cellStyle name="믅됞_GE 3 MINIMUM" xfId="5091"/>
    <cellStyle name="바이알" xfId="5092"/>
    <cellStyle name="백ᵤ " xfId="5093"/>
    <cellStyle name="백분율" xfId="1375" builtinId="5"/>
    <cellStyle name="백분율 [0]" xfId="5094"/>
    <cellStyle name="백분율 [2]" xfId="5095"/>
    <cellStyle name="백분율 10" xfId="5096"/>
    <cellStyle name="백분율 100" xfId="14554"/>
    <cellStyle name="백분율 101" xfId="14840"/>
    <cellStyle name="백분율 102" xfId="15296"/>
    <cellStyle name="백분율 103" xfId="15870"/>
    <cellStyle name="백분율 104" xfId="15837"/>
    <cellStyle name="백분율 105" xfId="15862"/>
    <cellStyle name="백분율 106" xfId="15842"/>
    <cellStyle name="백분율 107" xfId="15742"/>
    <cellStyle name="백분율 108" xfId="15845"/>
    <cellStyle name="백분율 109" xfId="15674"/>
    <cellStyle name="백분율 11" xfId="5562"/>
    <cellStyle name="백분율 110" xfId="15846"/>
    <cellStyle name="백분율 111" xfId="15855"/>
    <cellStyle name="백분율 112" xfId="15849"/>
    <cellStyle name="백분율 113" xfId="16193"/>
    <cellStyle name="백분율 114" xfId="16310"/>
    <cellStyle name="백분율 115" xfId="15793"/>
    <cellStyle name="백분율 116" xfId="16523"/>
    <cellStyle name="백분율 117" xfId="16018"/>
    <cellStyle name="백분율 118" xfId="16260"/>
    <cellStyle name="백분율 119" xfId="15776"/>
    <cellStyle name="백분율 12" xfId="5572"/>
    <cellStyle name="백분율 120" xfId="15923"/>
    <cellStyle name="백분율 121" xfId="15769"/>
    <cellStyle name="백분율 122" xfId="16554"/>
    <cellStyle name="백분율 123" xfId="15703"/>
    <cellStyle name="백분율 124" xfId="16812"/>
    <cellStyle name="백분율 125" xfId="16055"/>
    <cellStyle name="백분율 126" xfId="16934"/>
    <cellStyle name="백분율 127" xfId="16200"/>
    <cellStyle name="백분율 128" xfId="15901"/>
    <cellStyle name="백분율 129" xfId="16270"/>
    <cellStyle name="백분율 13" xfId="5574"/>
    <cellStyle name="백분율 130" xfId="16993"/>
    <cellStyle name="백분율 14" xfId="1376"/>
    <cellStyle name="백분율 14 2" xfId="1377"/>
    <cellStyle name="백분율 14 3" xfId="1378"/>
    <cellStyle name="백분율 14 4" xfId="1379"/>
    <cellStyle name="백분율 15" xfId="1380"/>
    <cellStyle name="백분율 16" xfId="1381"/>
    <cellStyle name="백분율 16 2" xfId="1382"/>
    <cellStyle name="백분율 16 3" xfId="1383"/>
    <cellStyle name="백분율 16 4" xfId="1384"/>
    <cellStyle name="백분율 16 5" xfId="1385"/>
    <cellStyle name="백분율 16 6" xfId="1386"/>
    <cellStyle name="백분율 16 7" xfId="1387"/>
    <cellStyle name="백분율 16 8" xfId="1388"/>
    <cellStyle name="백분율 16 9" xfId="1389"/>
    <cellStyle name="백분율 17" xfId="1390"/>
    <cellStyle name="백분율 17 2" xfId="2102"/>
    <cellStyle name="백분율 17 3" xfId="2101"/>
    <cellStyle name="백분율 18" xfId="5620"/>
    <cellStyle name="백분율 19" xfId="5565"/>
    <cellStyle name="백분율 2" xfId="1391"/>
    <cellStyle name="백분율 2 10" xfId="1392"/>
    <cellStyle name="백분율 2 11" xfId="1393"/>
    <cellStyle name="백분율 2 12" xfId="1394"/>
    <cellStyle name="백분율 2 13" xfId="4141"/>
    <cellStyle name="백분율 2 14" xfId="5097"/>
    <cellStyle name="백분율 2 2" xfId="1395"/>
    <cellStyle name="백분율 2 2 2" xfId="5099"/>
    <cellStyle name="백분율 2 2 2 2" xfId="2523"/>
    <cellStyle name="백분율 2 2 3" xfId="5098"/>
    <cellStyle name="백분율 2 3" xfId="1396"/>
    <cellStyle name="백분율 2 3 2" xfId="2148"/>
    <cellStyle name="백분율 2 4" xfId="1397"/>
    <cellStyle name="백분율 2 4 2" xfId="2154"/>
    <cellStyle name="백분율 2 5" xfId="1398"/>
    <cellStyle name="백분율 2 6" xfId="1399"/>
    <cellStyle name="백분율 2 7" xfId="1400"/>
    <cellStyle name="백분율 2 8" xfId="1401"/>
    <cellStyle name="백분율 2 9" xfId="1402"/>
    <cellStyle name="백분율 20" xfId="4340"/>
    <cellStyle name="백분율 21" xfId="5569"/>
    <cellStyle name="백분율 22" xfId="5596"/>
    <cellStyle name="백분율 23" xfId="5624"/>
    <cellStyle name="백분율 24" xfId="5736"/>
    <cellStyle name="백분율 25" xfId="5692"/>
    <cellStyle name="백분율 26" xfId="5735"/>
    <cellStyle name="백분율 27" xfId="5693"/>
    <cellStyle name="백분율 28" xfId="5734"/>
    <cellStyle name="백분율 29" xfId="5742"/>
    <cellStyle name="백분율 3" xfId="3094"/>
    <cellStyle name="백분율 3 2" xfId="5101"/>
    <cellStyle name="백분율 3 2 2" xfId="2452"/>
    <cellStyle name="백분율 3 3" xfId="5100"/>
    <cellStyle name="백분율 3 4" xfId="6279"/>
    <cellStyle name="백분율 30" xfId="5669"/>
    <cellStyle name="백분율 31" xfId="5667"/>
    <cellStyle name="백분율 32" xfId="5688"/>
    <cellStyle name="백분율 33" xfId="5687"/>
    <cellStyle name="백분율 34" xfId="5668"/>
    <cellStyle name="백분율 35" xfId="5769"/>
    <cellStyle name="백분율 36" xfId="5828"/>
    <cellStyle name="백분율 37" xfId="5831"/>
    <cellStyle name="백분율 38" xfId="5834"/>
    <cellStyle name="백분율 39" xfId="5832"/>
    <cellStyle name="백분율 4" xfId="3096"/>
    <cellStyle name="백분율 4 2" xfId="5103"/>
    <cellStyle name="백분율 4 2 2" xfId="6855"/>
    <cellStyle name="백분율 4 3" xfId="5102"/>
    <cellStyle name="백분율 4 4" xfId="2909"/>
    <cellStyle name="백분율 40" xfId="5836"/>
    <cellStyle name="백분율 41" xfId="5833"/>
    <cellStyle name="백분율 42" xfId="5837"/>
    <cellStyle name="백분율 43" xfId="5865"/>
    <cellStyle name="백분율 44" xfId="2478"/>
    <cellStyle name="백분율 45" xfId="2551"/>
    <cellStyle name="백분율 46" xfId="6774"/>
    <cellStyle name="백분율 47" xfId="3028"/>
    <cellStyle name="백분율 48" xfId="2502"/>
    <cellStyle name="백분율 49" xfId="2960"/>
    <cellStyle name="백분율 5" xfId="4140"/>
    <cellStyle name="백분율 5 2" xfId="5104"/>
    <cellStyle name="백분율 5 3" xfId="6200"/>
    <cellStyle name="백분율 50" xfId="2507"/>
    <cellStyle name="백분율 51" xfId="6038"/>
    <cellStyle name="백분율 52" xfId="2512"/>
    <cellStyle name="백분율 53" xfId="1403"/>
    <cellStyle name="백분율 54" xfId="3001"/>
    <cellStyle name="백분율 55" xfId="1404"/>
    <cellStyle name="백분율 56" xfId="2303"/>
    <cellStyle name="백분율 57" xfId="2864"/>
    <cellStyle name="백분율 58" xfId="6712"/>
    <cellStyle name="백분율 59" xfId="2473"/>
    <cellStyle name="백분율 6" xfId="5105"/>
    <cellStyle name="백분율 6 2" xfId="2339"/>
    <cellStyle name="백분율 60" xfId="7475"/>
    <cellStyle name="백분율 61" xfId="6339"/>
    <cellStyle name="백분율 62" xfId="6591"/>
    <cellStyle name="백분율 63" xfId="6508"/>
    <cellStyle name="백분율 64" xfId="7312"/>
    <cellStyle name="백분율 65" xfId="6692"/>
    <cellStyle name="백분율 66" xfId="14032"/>
    <cellStyle name="백분율 67" xfId="7058"/>
    <cellStyle name="백분율 68" xfId="2226"/>
    <cellStyle name="백분율 69" xfId="7323"/>
    <cellStyle name="백분율 7" xfId="5106"/>
    <cellStyle name="백분율 70" xfId="6620"/>
    <cellStyle name="백분율 71" xfId="6515"/>
    <cellStyle name="백분율 72" xfId="7044"/>
    <cellStyle name="백분율 73" xfId="14092"/>
    <cellStyle name="백분율 74" xfId="14492"/>
    <cellStyle name="백분율 75" xfId="14465"/>
    <cellStyle name="백분율 76" xfId="14483"/>
    <cellStyle name="백분율 77" xfId="14470"/>
    <cellStyle name="백분율 78" xfId="14768"/>
    <cellStyle name="백분율 79" xfId="14408"/>
    <cellStyle name="백분율 8" xfId="5107"/>
    <cellStyle name="백분율 80" xfId="15137"/>
    <cellStyle name="백분율 81" xfId="14471"/>
    <cellStyle name="백분율 82" xfId="15194"/>
    <cellStyle name="백분율 83" xfId="14472"/>
    <cellStyle name="백분율 84" xfId="14279"/>
    <cellStyle name="백분율 85" xfId="14487"/>
    <cellStyle name="백분율 86" xfId="14412"/>
    <cellStyle name="백분율 87" xfId="14532"/>
    <cellStyle name="백분율 88" xfId="14473"/>
    <cellStyle name="백분율 89" xfId="14987"/>
    <cellStyle name="백분율 9" xfId="5108"/>
    <cellStyle name="백분율 90" xfId="14971"/>
    <cellStyle name="백분율 91" xfId="14638"/>
    <cellStyle name="백분율 92" xfId="14977"/>
    <cellStyle name="백분율 93" xfId="14277"/>
    <cellStyle name="백분율 94" xfId="14429"/>
    <cellStyle name="백분율 95" xfId="14962"/>
    <cellStyle name="백분율 96" xfId="15163"/>
    <cellStyle name="백분율 97" xfId="15199"/>
    <cellStyle name="백분율 98" xfId="14679"/>
    <cellStyle name="백분율 99" xfId="14561"/>
    <cellStyle name="보고서" xfId="1405"/>
    <cellStyle name="보고서 2" xfId="1406"/>
    <cellStyle name="보고서 2 2" xfId="2983"/>
    <cellStyle name="보고서 2 2 2" xfId="13876"/>
    <cellStyle name="보고서 2 2 2 2" xfId="17225"/>
    <cellStyle name="보고서 2 2 3" xfId="17052"/>
    <cellStyle name="보고서 3" xfId="1407"/>
    <cellStyle name="보고서 3 2" xfId="13812"/>
    <cellStyle name="보고서 3 2 2" xfId="13981"/>
    <cellStyle name="보고서 3 2 2 2" xfId="17331"/>
    <cellStyle name="보고서 3 2 3" xfId="17137"/>
    <cellStyle name="보고서 4" xfId="1408"/>
    <cellStyle name="보고서 4 2" xfId="13813"/>
    <cellStyle name="보고서 4 2 2" xfId="13982"/>
    <cellStyle name="보고서 4 2 2 2" xfId="17332"/>
    <cellStyle name="보고서 4 2 3" xfId="17138"/>
    <cellStyle name="보고서 5" xfId="1409"/>
    <cellStyle name="보고서 5 2" xfId="13814"/>
    <cellStyle name="보고서 5 2 2" xfId="13983"/>
    <cellStyle name="보고서 5 2 2 2" xfId="17333"/>
    <cellStyle name="보고서 5 2 3" xfId="17139"/>
    <cellStyle name="보고서 6" xfId="1410"/>
    <cellStyle name="보고서 6 2" xfId="13815"/>
    <cellStyle name="보고서 6 2 2" xfId="13984"/>
    <cellStyle name="보고서 6 2 2 2" xfId="17334"/>
    <cellStyle name="보고서 6 2 3" xfId="17140"/>
    <cellStyle name="보고서 7" xfId="1411"/>
    <cellStyle name="보고서 7 2" xfId="13816"/>
    <cellStyle name="보고서 7 2 2" xfId="13985"/>
    <cellStyle name="보고서 7 2 2 2" xfId="17335"/>
    <cellStyle name="보고서 7 2 3" xfId="17141"/>
    <cellStyle name="보고서 제목" xfId="5109"/>
    <cellStyle name="보고서_ 우리F&amp;I 연결정산표 검토의 워크시트" xfId="5110"/>
    <cellStyle name="보통" xfId="2113" builtinId="28" customBuiltin="1"/>
    <cellStyle name="보통 10" xfId="1412"/>
    <cellStyle name="보통 11" xfId="1413"/>
    <cellStyle name="보통 12" xfId="1414"/>
    <cellStyle name="보통 13" xfId="1415"/>
    <cellStyle name="보통 14" xfId="1416"/>
    <cellStyle name="보통 15" xfId="1417"/>
    <cellStyle name="보통 16" xfId="1418"/>
    <cellStyle name="보통 17" xfId="1419"/>
    <cellStyle name="보통 18" xfId="1420"/>
    <cellStyle name="보통 19" xfId="1421"/>
    <cellStyle name="보통 2" xfId="1422"/>
    <cellStyle name="보통 2 2" xfId="4142"/>
    <cellStyle name="보통 2 2 2" xfId="6500"/>
    <cellStyle name="보통 2 3" xfId="6227"/>
    <cellStyle name="보통 20" xfId="1423"/>
    <cellStyle name="보통 21" xfId="1424"/>
    <cellStyle name="보통 22" xfId="1425"/>
    <cellStyle name="보통 23" xfId="1426"/>
    <cellStyle name="보통 24" xfId="1427"/>
    <cellStyle name="보통 25" xfId="1428"/>
    <cellStyle name="보통 26" xfId="1429"/>
    <cellStyle name="보통 27" xfId="1430"/>
    <cellStyle name="보통 28" xfId="1431"/>
    <cellStyle name="보통 29" xfId="1432"/>
    <cellStyle name="보통 3" xfId="1433"/>
    <cellStyle name="보통 3 2" xfId="6058"/>
    <cellStyle name="보통 3 3" xfId="2577"/>
    <cellStyle name="보통 30" xfId="1434"/>
    <cellStyle name="보통 31" xfId="1435"/>
    <cellStyle name="보통 32" xfId="6034"/>
    <cellStyle name="보통 4" xfId="1436"/>
    <cellStyle name="보통 5" xfId="1437"/>
    <cellStyle name="보통 6" xfId="1438"/>
    <cellStyle name="보통 7" xfId="1439"/>
    <cellStyle name="보통 8" xfId="1440"/>
    <cellStyle name="보통 9" xfId="1441"/>
    <cellStyle name="뷭?" xfId="5111"/>
    <cellStyle name="븏?_bookship" xfId="1442"/>
    <cellStyle name="사용자" xfId="1443"/>
    <cellStyle name="사용자 2" xfId="5519"/>
    <cellStyle name="사용자 3" xfId="4441"/>
    <cellStyle name="삼일-금지" xfId="5112"/>
    <cellStyle name="삼일-금지 2" xfId="14079"/>
    <cellStyle name="삼일-입력" xfId="5113"/>
    <cellStyle name="삼일-입력 2" xfId="14080"/>
    <cellStyle name="常规_01.제여신현황보고서월보(관리번호)" xfId="2879"/>
    <cellStyle name="새귑[0]_롤痰삠悧 " xfId="1444"/>
    <cellStyle name="새귑_롤痰삠悧" xfId="5114"/>
    <cellStyle name="선택영역의 가운데로" xfId="5115"/>
    <cellStyle name="선택영역의 가운데로 10" xfId="6003"/>
    <cellStyle name="선택영역의 가운데로 11" xfId="3080"/>
    <cellStyle name="선택영역의 가운데로 12" xfId="2792"/>
    <cellStyle name="선택영역의 가운데로 13" xfId="7256"/>
    <cellStyle name="선택영역의 가운데로 14" xfId="2899"/>
    <cellStyle name="선택영역의 가운데로 15" xfId="6979"/>
    <cellStyle name="선택영역의 가운데로 16" xfId="2680"/>
    <cellStyle name="선택영역의 가운데로 17" xfId="2526"/>
    <cellStyle name="선택영역의 가운데로 18" xfId="6973"/>
    <cellStyle name="선택영역의 가운데로 19" xfId="14081"/>
    <cellStyle name="선택영역의 가운데로 2" xfId="5795"/>
    <cellStyle name="선택영역의 가운데로 2 10" xfId="2197"/>
    <cellStyle name="선택영역의 가운데로 2 11" xfId="2256"/>
    <cellStyle name="선택영역의 가운데로 2 12" xfId="2860"/>
    <cellStyle name="선택영역의 가운데로 2 13" xfId="6557"/>
    <cellStyle name="선택영역의 가운데로 2 14" xfId="6445"/>
    <cellStyle name="선택영역의 가운데로 2 15" xfId="2149"/>
    <cellStyle name="선택영역의 가운데로 2 16" xfId="6614"/>
    <cellStyle name="선택영역의 가운데로 2 17" xfId="6581"/>
    <cellStyle name="선택영역의 가운데로 2 18" xfId="14124"/>
    <cellStyle name="선택영역의 가운데로 2 19" xfId="14024"/>
    <cellStyle name="선택영역의 가운데로 2 2" xfId="7077"/>
    <cellStyle name="선택영역의 가운데로 2 20" xfId="2949"/>
    <cellStyle name="선택영역의 가운데로 2 21" xfId="7057"/>
    <cellStyle name="선택영역의 가운데로 2 22" xfId="6074"/>
    <cellStyle name="선택영역의 가운데로 2 23" xfId="6677"/>
    <cellStyle name="선택영역의 가운데로 2 24" xfId="14115"/>
    <cellStyle name="선택영역의 가운데로 2 25" xfId="14270"/>
    <cellStyle name="선택영역의 가운데로 2 26" xfId="15082"/>
    <cellStyle name="선택영역의 가운데로 2 27" xfId="14350"/>
    <cellStyle name="선택영역의 가운데로 2 28" xfId="14899"/>
    <cellStyle name="선택영역의 가운데로 2 29" xfId="14710"/>
    <cellStyle name="선택영역의 가운데로 2 3" xfId="6472"/>
    <cellStyle name="선택영역의 가운데로 2 30" xfId="14642"/>
    <cellStyle name="선택영역의 가운데로 2 31" xfId="14490"/>
    <cellStyle name="선택영역의 가운데로 2 32" xfId="15157"/>
    <cellStyle name="선택영역의 가운데로 2 33" xfId="14758"/>
    <cellStyle name="선택영역의 가운데로 2 34" xfId="14366"/>
    <cellStyle name="선택영역의 가운데로 2 35" xfId="14878"/>
    <cellStyle name="선택영역의 가운데로 2 36" xfId="14569"/>
    <cellStyle name="선택영역의 가운데로 2 37" xfId="15308"/>
    <cellStyle name="선택영역의 가운데로 2 38" xfId="14478"/>
    <cellStyle name="선택영역의 가운데로 2 39" xfId="14648"/>
    <cellStyle name="선택영역의 가운데로 2 4" xfId="2847"/>
    <cellStyle name="선택영역의 가운데로 2 40" xfId="14448"/>
    <cellStyle name="선택영역의 가운데로 2 41" xfId="14475"/>
    <cellStyle name="선택영역의 가운데로 2 42" xfId="14328"/>
    <cellStyle name="선택영역의 가운데로 2 43" xfId="14786"/>
    <cellStyle name="선택영역의 가운데로 2 44" xfId="14325"/>
    <cellStyle name="선택영역의 가운데로 2 45" xfId="15198"/>
    <cellStyle name="선택영역의 가운데로 2 46" xfId="14584"/>
    <cellStyle name="선택영역의 가운데로 2 47" xfId="14497"/>
    <cellStyle name="선택영역의 가운데로 2 48" xfId="14453"/>
    <cellStyle name="선택영역의 가운데로 2 49" xfId="15244"/>
    <cellStyle name="선택영역의 가운데로 2 5" xfId="6807"/>
    <cellStyle name="선택영역의 가운데로 2 50" xfId="16412"/>
    <cellStyle name="선택영역의 가운데로 2 51" xfId="16518"/>
    <cellStyle name="선택영역의 가운데로 2 52" xfId="15724"/>
    <cellStyle name="선택영역의 가운데로 2 53" xfId="16249"/>
    <cellStyle name="선택영역의 가운데로 2 54" xfId="16305"/>
    <cellStyle name="선택영역의 가운데로 2 55" xfId="16228"/>
    <cellStyle name="선택영역의 가운데로 2 56" xfId="15706"/>
    <cellStyle name="선택영역의 가운데로 2 57" xfId="16209"/>
    <cellStyle name="선택영역의 가운데로 2 58" xfId="15995"/>
    <cellStyle name="선택영역의 가운데로 2 59" xfId="15973"/>
    <cellStyle name="선택영역의 가운데로 2 6" xfId="2251"/>
    <cellStyle name="선택영역의 가운데로 2 60" xfId="15779"/>
    <cellStyle name="선택영역의 가운데로 2 61" xfId="16275"/>
    <cellStyle name="선택영역의 가운데로 2 62" xfId="16608"/>
    <cellStyle name="선택영역의 가운데로 2 63" xfId="15753"/>
    <cellStyle name="선택영역의 가운데로 2 64" xfId="15737"/>
    <cellStyle name="선택영역의 가운데로 2 65" xfId="16079"/>
    <cellStyle name="선택영역의 가운데로 2 66" xfId="15897"/>
    <cellStyle name="선택영역의 가운데로 2 67" xfId="15945"/>
    <cellStyle name="선택영역의 가운데로 2 68" xfId="15688"/>
    <cellStyle name="선택영역의 가운데로 2 69" xfId="15792"/>
    <cellStyle name="선택영역의 가운데로 2 7" xfId="6213"/>
    <cellStyle name="선택영역의 가운데로 2 70" xfId="15813"/>
    <cellStyle name="선택영역의 가운데로 2 71" xfId="15814"/>
    <cellStyle name="선택영역의 가운데로 2 72" xfId="15869"/>
    <cellStyle name="선택영역의 가운데로 2 73" xfId="16222"/>
    <cellStyle name="선택영역의 가운데로 2 8" xfId="6068"/>
    <cellStyle name="선택영역의 가운데로 2 9" xfId="6754"/>
    <cellStyle name="선택영역의 가운데로 20" xfId="14035"/>
    <cellStyle name="선택영역의 가운데로 21" xfId="6482"/>
    <cellStyle name="선택영역의 가운데로 22" xfId="3066"/>
    <cellStyle name="선택영역의 가운데로 23" xfId="14101"/>
    <cellStyle name="선택영역의 가운데로 24" xfId="2742"/>
    <cellStyle name="선택영역의 가운데로 25" xfId="2209"/>
    <cellStyle name="선택영역의 가운데로 26" xfId="2832"/>
    <cellStyle name="선택영역의 가운데로 27" xfId="14928"/>
    <cellStyle name="선택영역의 가운데로 28" xfId="14592"/>
    <cellStyle name="선택영역의 가운데로 29" xfId="15016"/>
    <cellStyle name="선택영역의 가운데로 3" xfId="5858"/>
    <cellStyle name="선택영역의 가운데로 3 10" xfId="2164"/>
    <cellStyle name="선택영역의 가운데로 3 11" xfId="6682"/>
    <cellStyle name="선택영역의 가운데로 3 12" xfId="7049"/>
    <cellStyle name="선택영역의 가운데로 3 13" xfId="6359"/>
    <cellStyle name="선택영역의 가운데로 3 14" xfId="6002"/>
    <cellStyle name="선택영역의 가운데로 3 15" xfId="2157"/>
    <cellStyle name="선택영역의 가운데로 3 16" xfId="7511"/>
    <cellStyle name="선택영역의 가운데로 3 17" xfId="7376"/>
    <cellStyle name="선택영역의 가운데로 3 18" xfId="6439"/>
    <cellStyle name="선택영역의 가운데로 3 19" xfId="6535"/>
    <cellStyle name="선택영역의 가운데로 3 2" xfId="7111"/>
    <cellStyle name="선택영역의 가운데로 3 20" xfId="14137"/>
    <cellStyle name="선택영역의 가운데로 3 21" xfId="14031"/>
    <cellStyle name="선택영역의 가운데로 3 22" xfId="7551"/>
    <cellStyle name="선택영역의 가운데로 3 23" xfId="14093"/>
    <cellStyle name="선택영역의 가운데로 3 24" xfId="14037"/>
    <cellStyle name="선택영역의 가운데로 3 25" xfId="2203"/>
    <cellStyle name="선택영역의 가운데로 3 26" xfId="2542"/>
    <cellStyle name="선택영역의 가운데로 3 27" xfId="7031"/>
    <cellStyle name="선택영역의 가운데로 3 28" xfId="14716"/>
    <cellStyle name="선택영역의 가운데로 3 29" xfId="14794"/>
    <cellStyle name="선택영역의 가운데로 3 3" xfId="3069"/>
    <cellStyle name="선택영역의 가운데로 3 30" xfId="15257"/>
    <cellStyle name="선택영역의 가운데로 3 31" xfId="14825"/>
    <cellStyle name="선택영역의 가운데로 3 32" xfId="14831"/>
    <cellStyle name="선택영역의 가운데로 3 33" xfId="14908"/>
    <cellStyle name="선택영역의 가운데로 3 34" xfId="15347"/>
    <cellStyle name="선택영역의 가운데로 3 35" xfId="15280"/>
    <cellStyle name="선택영역의 가운데로 3 36" xfId="15390"/>
    <cellStyle name="선택영역의 가운데로 3 37" xfId="14812"/>
    <cellStyle name="선택영역의 가운데로 3 38" xfId="14940"/>
    <cellStyle name="선택영역의 가운데로 3 39" xfId="14904"/>
    <cellStyle name="선택영역의 가운데로 3 4" xfId="6205"/>
    <cellStyle name="선택영역의 가운데로 3 40" xfId="15462"/>
    <cellStyle name="선택영역의 가운데로 3 41" xfId="14464"/>
    <cellStyle name="선택영역의 가운데로 3 42" xfId="14685"/>
    <cellStyle name="선택영역의 가운데로 3 43" xfId="15001"/>
    <cellStyle name="선택영역의 가운데로 3 44" xfId="14819"/>
    <cellStyle name="선택영역의 가운데로 3 45" xfId="14296"/>
    <cellStyle name="선택영역의 가운데로 3 46" xfId="14747"/>
    <cellStyle name="선택영역의 가운데로 3 47" xfId="15334"/>
    <cellStyle name="선택영역의 가운데로 3 48" xfId="15594"/>
    <cellStyle name="선택영역의 가운데로 3 49" xfId="14913"/>
    <cellStyle name="선택영역의 가운데로 3 5" xfId="6113"/>
    <cellStyle name="선택영역의 가운데로 3 50" xfId="14865"/>
    <cellStyle name="선택영역의 가운데로 3 51" xfId="14824"/>
    <cellStyle name="선택영역의 가운데로 3 52" xfId="16452"/>
    <cellStyle name="선택영역의 가운데로 3 53" xfId="16537"/>
    <cellStyle name="선택영역의 가운데로 3 54" xfId="15699"/>
    <cellStyle name="선택영역의 가운데로 3 55" xfId="16045"/>
    <cellStyle name="선택영역의 가운데로 3 56" xfId="16074"/>
    <cellStyle name="선택영역의 가운데로 3 57" xfId="15665"/>
    <cellStyle name="선택영역의 가운데로 3 58" xfId="16034"/>
    <cellStyle name="선택영역의 가운데로 3 59" xfId="15898"/>
    <cellStyle name="선택영역의 가운데로 3 6" xfId="7002"/>
    <cellStyle name="선택영역의 가운데로 3 60" xfId="15763"/>
    <cellStyle name="선택영역의 가운데로 3 61" xfId="16721"/>
    <cellStyle name="선택영역의 가운데로 3 62" xfId="16624"/>
    <cellStyle name="선택영역의 가운데로 3 63" xfId="16682"/>
    <cellStyle name="선택영역의 가운데로 3 64" xfId="16156"/>
    <cellStyle name="선택영역의 가운데로 3 65" xfId="16276"/>
    <cellStyle name="선택영역의 가운데로 3 66" xfId="16212"/>
    <cellStyle name="선택영역의 가운데로 3 67" xfId="16207"/>
    <cellStyle name="선택영역의 가운데로 3 68" xfId="15907"/>
    <cellStyle name="선택영역의 가운데로 3 69" xfId="16005"/>
    <cellStyle name="선택영역의 가운데로 3 7" xfId="2914"/>
    <cellStyle name="선택영역의 가운데로 3 70" xfId="16876"/>
    <cellStyle name="선택영역의 가운데로 3 71" xfId="16898"/>
    <cellStyle name="선택영역의 가운데로 3 72" xfId="16215"/>
    <cellStyle name="선택영역의 가운데로 3 73" xfId="15833"/>
    <cellStyle name="선택영역의 가운데로 3 74" xfId="16230"/>
    <cellStyle name="선택영역의 가운데로 3 75" xfId="16930"/>
    <cellStyle name="선택영역의 가운데로 3 76" xfId="15787"/>
    <cellStyle name="선택영역의 가운데로 3 8" xfId="6611"/>
    <cellStyle name="선택영역의 가운데로 3 9" xfId="2383"/>
    <cellStyle name="선택영역의 가운데로 30" xfId="14714"/>
    <cellStyle name="선택영역의 가운데로 31" xfId="14297"/>
    <cellStyle name="선택영역의 가운데로 32" xfId="14326"/>
    <cellStyle name="선택영역의 가운데로 33" xfId="14338"/>
    <cellStyle name="선택영역의 가운데로 34" xfId="14938"/>
    <cellStyle name="선택영역의 가운데로 35" xfId="14399"/>
    <cellStyle name="선택영역의 가운데로 36" xfId="14491"/>
    <cellStyle name="선택영역의 가운데로 37" xfId="14866"/>
    <cellStyle name="선택영역의 가운데로 38" xfId="14416"/>
    <cellStyle name="선택영역의 가운데로 39" xfId="14395"/>
    <cellStyle name="선택영역의 가운데로 4" xfId="6786"/>
    <cellStyle name="선택영역의 가운데로 40" xfId="14421"/>
    <cellStyle name="선택영역의 가운데로 41" xfId="14418"/>
    <cellStyle name="선택영역의 가운데로 42" xfId="14692"/>
    <cellStyle name="선택영역의 가운데로 43" xfId="14579"/>
    <cellStyle name="선택영역의 가운데로 44" xfId="14570"/>
    <cellStyle name="선택영역의 가운데로 45" xfId="14656"/>
    <cellStyle name="선택영역의 가운데로 46" xfId="14749"/>
    <cellStyle name="선택영역의 가운데로 47" xfId="15014"/>
    <cellStyle name="선택영역의 가운데로 48" xfId="14301"/>
    <cellStyle name="선택영역의 가운데로 49" xfId="16265"/>
    <cellStyle name="선택영역의 가운데로 5" xfId="6411"/>
    <cellStyle name="선택영역의 가운데로 50" xfId="16239"/>
    <cellStyle name="선택영역의 가운데로 51" xfId="15698"/>
    <cellStyle name="선택영역의 가운데로 52" xfId="15790"/>
    <cellStyle name="선택영역의 가운데로 53" xfId="15721"/>
    <cellStyle name="선택영역의 가운데로 54" xfId="16555"/>
    <cellStyle name="선택영역의 가운데로 55" xfId="16205"/>
    <cellStyle name="선택영역의 가운데로 56" xfId="16014"/>
    <cellStyle name="선택영역의 가운데로 57" xfId="15836"/>
    <cellStyle name="선택영역의 가운데로 58" xfId="16268"/>
    <cellStyle name="선택영역의 가운데로 59" xfId="16264"/>
    <cellStyle name="선택영역의 가운데로 6" xfId="7085"/>
    <cellStyle name="선택영역의 가운데로 60" xfId="16507"/>
    <cellStyle name="선택영역의 가운데로 61" xfId="16589"/>
    <cellStyle name="선택영역의 가운데로 62" xfId="16698"/>
    <cellStyle name="선택영역의 가운데로 63" xfId="15865"/>
    <cellStyle name="선택영역의 가운데로 64" xfId="16064"/>
    <cellStyle name="선택영역의 가운데로 65" xfId="16133"/>
    <cellStyle name="선택영역의 가운데로 66" xfId="16839"/>
    <cellStyle name="선택영역의 가운데로 67" xfId="15883"/>
    <cellStyle name="선택영역의 가운데로 68" xfId="15928"/>
    <cellStyle name="선택영역의 가운데로 69" xfId="15857"/>
    <cellStyle name="선택영역의 가운데로 7" xfId="6072"/>
    <cellStyle name="선택영역의 가운데로 70" xfId="15905"/>
    <cellStyle name="선택영역의 가운데로 71" xfId="15756"/>
    <cellStyle name="선택영역의 가운데로 72" xfId="15777"/>
    <cellStyle name="선택영역의 가운데로 8" xfId="6311"/>
    <cellStyle name="선택영역의 가운데로 9" xfId="6501"/>
    <cellStyle name="설명 텍스트" xfId="2120" builtinId="53" customBuiltin="1"/>
    <cellStyle name="설명 텍스트 10" xfId="1445"/>
    <cellStyle name="설명 텍스트 11" xfId="1446"/>
    <cellStyle name="설명 텍스트 12" xfId="1447"/>
    <cellStyle name="설명 텍스트 13" xfId="1448"/>
    <cellStyle name="설명 텍스트 14" xfId="1449"/>
    <cellStyle name="설명 텍스트 15" xfId="1450"/>
    <cellStyle name="설명 텍스트 16" xfId="1451"/>
    <cellStyle name="설명 텍스트 17" xfId="1452"/>
    <cellStyle name="설명 텍스트 18" xfId="1453"/>
    <cellStyle name="설명 텍스트 19" xfId="1454"/>
    <cellStyle name="설명 텍스트 2" xfId="1455"/>
    <cellStyle name="설명 텍스트 2 2" xfId="4143"/>
    <cellStyle name="설명 텍스트 2 2 2" xfId="2279"/>
    <cellStyle name="설명 텍스트 2 3" xfId="2189"/>
    <cellStyle name="설명 텍스트 20" xfId="1456"/>
    <cellStyle name="설명 텍스트 21" xfId="1457"/>
    <cellStyle name="설명 텍스트 22" xfId="1458"/>
    <cellStyle name="설명 텍스트 23" xfId="1459"/>
    <cellStyle name="설명 텍스트 24" xfId="1460"/>
    <cellStyle name="설명 텍스트 25" xfId="1461"/>
    <cellStyle name="설명 텍스트 26" xfId="1462"/>
    <cellStyle name="설명 텍스트 27" xfId="1463"/>
    <cellStyle name="설명 텍스트 28" xfId="1464"/>
    <cellStyle name="설명 텍스트 29" xfId="1465"/>
    <cellStyle name="설명 텍스트 3" xfId="1466"/>
    <cellStyle name="설명 텍스트 3 2" xfId="2801"/>
    <cellStyle name="설명 텍스트 3 3" xfId="5957"/>
    <cellStyle name="설명 텍스트 30" xfId="1467"/>
    <cellStyle name="설명 텍스트 31" xfId="1468"/>
    <cellStyle name="설명 텍스트 32" xfId="2182"/>
    <cellStyle name="설명 텍스트 4" xfId="1469"/>
    <cellStyle name="설명 텍스트 5" xfId="1470"/>
    <cellStyle name="설명 텍스트 6" xfId="1471"/>
    <cellStyle name="설명 텍스트 7" xfId="1472"/>
    <cellStyle name="설명 텍스트 8" xfId="1473"/>
    <cellStyle name="설명 텍스트 9" xfId="1474"/>
    <cellStyle name="셀 확인" xfId="2118" builtinId="23" customBuiltin="1"/>
    <cellStyle name="셀 확인 10" xfId="1475"/>
    <cellStyle name="셀 확인 11" xfId="1476"/>
    <cellStyle name="셀 확인 12" xfId="1477"/>
    <cellStyle name="셀 확인 13" xfId="1478"/>
    <cellStyle name="셀 확인 14" xfId="1479"/>
    <cellStyle name="셀 확인 15" xfId="1480"/>
    <cellStyle name="셀 확인 16" xfId="1481"/>
    <cellStyle name="셀 확인 17" xfId="1482"/>
    <cellStyle name="셀 확인 18" xfId="1483"/>
    <cellStyle name="셀 확인 19" xfId="1484"/>
    <cellStyle name="셀 확인 2" xfId="1485"/>
    <cellStyle name="셀 확인 2 2" xfId="4144"/>
    <cellStyle name="셀 확인 2 2 2" xfId="2778"/>
    <cellStyle name="셀 확인 2 3" xfId="2466"/>
    <cellStyle name="셀 확인 20" xfId="1486"/>
    <cellStyle name="셀 확인 21" xfId="1487"/>
    <cellStyle name="셀 확인 22" xfId="1488"/>
    <cellStyle name="셀 확인 23" xfId="1489"/>
    <cellStyle name="셀 확인 24" xfId="1490"/>
    <cellStyle name="셀 확인 25" xfId="1491"/>
    <cellStyle name="셀 확인 26" xfId="1492"/>
    <cellStyle name="셀 확인 27" xfId="1493"/>
    <cellStyle name="셀 확인 28" xfId="1494"/>
    <cellStyle name="셀 확인 29" xfId="1495"/>
    <cellStyle name="셀 확인 3" xfId="1496"/>
    <cellStyle name="셀 확인 3 2" xfId="6947"/>
    <cellStyle name="셀 확인 3 3" xfId="6740"/>
    <cellStyle name="셀 확인 30" xfId="1497"/>
    <cellStyle name="셀 확인 31" xfId="1498"/>
    <cellStyle name="셀 확인 32" xfId="6290"/>
    <cellStyle name="셀 확인 4" xfId="1499"/>
    <cellStyle name="셀 확인 5" xfId="1500"/>
    <cellStyle name="셀 확인 6" xfId="1501"/>
    <cellStyle name="셀 확인 7" xfId="1502"/>
    <cellStyle name="셀 확인 8" xfId="1503"/>
    <cellStyle name="셀 확인 9" xfId="1504"/>
    <cellStyle name="숫자" xfId="1505"/>
    <cellStyle name="숫자 2" xfId="1506"/>
    <cellStyle name="숫자 2 2" xfId="4145"/>
    <cellStyle name="숫자 2 3" xfId="6670"/>
    <cellStyle name="숫자 2 3 2" xfId="13870"/>
    <cellStyle name="숫자 2 3 2 2" xfId="17219"/>
    <cellStyle name="숫자 2 3 3" xfId="17046"/>
    <cellStyle name="숫자 3" xfId="1507"/>
    <cellStyle name="숫자 3 2" xfId="13817"/>
    <cellStyle name="숫자 3 2 2" xfId="13986"/>
    <cellStyle name="숫자 3 2 2 2" xfId="17336"/>
    <cellStyle name="숫자 3 2 3" xfId="17142"/>
    <cellStyle name="숫자 4" xfId="1508"/>
    <cellStyle name="숫자 4 2" xfId="13818"/>
    <cellStyle name="숫자 4 2 2" xfId="13987"/>
    <cellStyle name="숫자 4 2 2 2" xfId="17337"/>
    <cellStyle name="숫자 4 2 3" xfId="17143"/>
    <cellStyle name="숫자 5" xfId="1509"/>
    <cellStyle name="숫자 5 2" xfId="13819"/>
    <cellStyle name="숫자 5 2 2" xfId="13988"/>
    <cellStyle name="숫자 5 2 2 2" xfId="17338"/>
    <cellStyle name="숫자 5 2 3" xfId="17144"/>
    <cellStyle name="숫자 6" xfId="1510"/>
    <cellStyle name="숫자 6 2" xfId="13820"/>
    <cellStyle name="숫자 6 2 2" xfId="13989"/>
    <cellStyle name="숫자 6 2 2 2" xfId="17339"/>
    <cellStyle name="숫자 6 2 3" xfId="17145"/>
    <cellStyle name="숫자 7" xfId="1511"/>
    <cellStyle name="숫자 7 2" xfId="13821"/>
    <cellStyle name="숫자 7 2 2" xfId="13990"/>
    <cellStyle name="숫자 7 2 2 2" xfId="17340"/>
    <cellStyle name="숫자 7 2 3" xfId="17146"/>
    <cellStyle name="숫자(R)" xfId="5116"/>
    <cellStyle name="쉼표 [0]" xfId="1512" builtinId="6"/>
    <cellStyle name="쉼표 [0] 10" xfId="4556"/>
    <cellStyle name="쉼표 [0] 10 2" xfId="3095"/>
    <cellStyle name="쉼표 [0] 10 3" xfId="5117"/>
    <cellStyle name="쉼표 [0] 11" xfId="5118"/>
    <cellStyle name="쉼표 [0] 11 2" xfId="5545"/>
    <cellStyle name="쉼표 [0] 11 3" xfId="5641"/>
    <cellStyle name="쉼표 [0] 12" xfId="5119"/>
    <cellStyle name="쉼표 [0] 12 2" xfId="5546"/>
    <cellStyle name="쉼표 [0] 12 3" xfId="5642"/>
    <cellStyle name="쉼표 [0] 13" xfId="1513"/>
    <cellStyle name="쉼표 [0] 13 2" xfId="5539"/>
    <cellStyle name="쉼표 [0] 14" xfId="1514"/>
    <cellStyle name="쉼표 [0] 14 2" xfId="5573"/>
    <cellStyle name="쉼표 [0] 15" xfId="5664"/>
    <cellStyle name="쉼표 [0] 16" xfId="1515"/>
    <cellStyle name="쉼표 [0] 16 2" xfId="1516"/>
    <cellStyle name="쉼표 [0] 16 3" xfId="1517"/>
    <cellStyle name="쉼표 [0] 16 4" xfId="1518"/>
    <cellStyle name="쉼표 [0] 16 5" xfId="1519"/>
    <cellStyle name="쉼표 [0] 17" xfId="5770"/>
    <cellStyle name="쉼표 [0] 18" xfId="5748"/>
    <cellStyle name="쉼표 [0] 18 2" xfId="15043"/>
    <cellStyle name="쉼표 [0] 18 3" xfId="16378"/>
    <cellStyle name="쉼표 [0] 19" xfId="5839"/>
    <cellStyle name="쉼표 [0] 19 2" xfId="15112"/>
    <cellStyle name="쉼표 [0] 19 3" xfId="16439"/>
    <cellStyle name="쉼표 [0] 2" xfId="1520"/>
    <cellStyle name="쉼표 [0] 2 10" xfId="1521"/>
    <cellStyle name="쉼표 [0] 2 11" xfId="1522"/>
    <cellStyle name="쉼표 [0] 2 12" xfId="1523"/>
    <cellStyle name="쉼표 [0] 2 13" xfId="1524"/>
    <cellStyle name="쉼표 [0] 2 14" xfId="1525"/>
    <cellStyle name="쉼표 [0] 2 15" xfId="1526"/>
    <cellStyle name="쉼표 [0] 2 16" xfId="4440"/>
    <cellStyle name="쉼표 [0] 2 2" xfId="1527"/>
    <cellStyle name="쉼표 [0] 2 2 10" xfId="1528"/>
    <cellStyle name="쉼표 [0] 2 2 11" xfId="1529"/>
    <cellStyle name="쉼표 [0] 2 2 12" xfId="1530"/>
    <cellStyle name="쉼표 [0] 2 2 13" xfId="1531"/>
    <cellStyle name="쉼표 [0] 2 2 14" xfId="4146"/>
    <cellStyle name="쉼표 [0] 2 2 2" xfId="1532"/>
    <cellStyle name="쉼표 [0] 2 2 2 2" xfId="4147"/>
    <cellStyle name="쉼표 [0] 2 2 2 2 2" xfId="7462"/>
    <cellStyle name="쉼표 [0] 2 2 2 3" xfId="5537"/>
    <cellStyle name="쉼표 [0] 2 2 3" xfId="1533"/>
    <cellStyle name="쉼표 [0] 2 2 3 2" xfId="5643"/>
    <cellStyle name="쉼표 [0] 2 2 3 2 2" xfId="7579"/>
    <cellStyle name="쉼표 [0] 2 2 4" xfId="1534"/>
    <cellStyle name="쉼표 [0] 2 2 5" xfId="1535"/>
    <cellStyle name="쉼표 [0] 2 2 6" xfId="1536"/>
    <cellStyle name="쉼표 [0] 2 2 7" xfId="1537"/>
    <cellStyle name="쉼표 [0] 2 2 8" xfId="1538"/>
    <cellStyle name="쉼표 [0] 2 2 9" xfId="1539"/>
    <cellStyle name="쉼표 [0] 2 3" xfId="1540"/>
    <cellStyle name="쉼표 [0] 2 3 2" xfId="4149"/>
    <cellStyle name="쉼표 [0] 2 3 2 2" xfId="6753"/>
    <cellStyle name="쉼표 [0] 2 3 3" xfId="4150"/>
    <cellStyle name="쉼표 [0] 2 3 4" xfId="4151"/>
    <cellStyle name="쉼표 [0] 2 3 5" xfId="4148"/>
    <cellStyle name="쉼표 [0] 2 3 6" xfId="3043"/>
    <cellStyle name="쉼표 [0] 2 4" xfId="1541"/>
    <cellStyle name="쉼표 [0] 2 4 2" xfId="4152"/>
    <cellStyle name="쉼표 [0] 2 4 2 2" xfId="6761"/>
    <cellStyle name="쉼표 [0] 2 5" xfId="1542"/>
    <cellStyle name="쉼표 [0] 2 5 2" xfId="4153"/>
    <cellStyle name="쉼표 [0] 2 6" xfId="1543"/>
    <cellStyle name="쉼표 [0] 2 6 2" xfId="2194"/>
    <cellStyle name="쉼표 [0] 2 7" xfId="1544"/>
    <cellStyle name="쉼표 [0] 2 7 2" xfId="5986"/>
    <cellStyle name="쉼표 [0] 2 8" xfId="1545"/>
    <cellStyle name="쉼표 [0] 2 9" xfId="1546"/>
    <cellStyle name="쉼표 [0] 26" xfId="1547"/>
    <cellStyle name="쉼표 [0] 27" xfId="1548"/>
    <cellStyle name="쉼표 [0] 27 10" xfId="1549"/>
    <cellStyle name="쉼표 [0] 27 2" xfId="1550"/>
    <cellStyle name="쉼표 [0] 27 3" xfId="1551"/>
    <cellStyle name="쉼표 [0] 27 4" xfId="1552"/>
    <cellStyle name="쉼표 [0] 27 5" xfId="1553"/>
    <cellStyle name="쉼표 [0] 27 6" xfId="1554"/>
    <cellStyle name="쉼표 [0] 27 7" xfId="1555"/>
    <cellStyle name="쉼표 [0] 27 8" xfId="1556"/>
    <cellStyle name="쉼표 [0] 27 9" xfId="1557"/>
    <cellStyle name="쉼표 [0] 28" xfId="1558"/>
    <cellStyle name="쉼표 [0] 28 2" xfId="2104"/>
    <cellStyle name="쉼표 [0] 28 3" xfId="2103"/>
    <cellStyle name="쉼표 [0] 29" xfId="1559"/>
    <cellStyle name="쉼표 [0] 3" xfId="3125"/>
    <cellStyle name="쉼표 [0] 3 10" xfId="1560"/>
    <cellStyle name="쉼표 [0] 3 11" xfId="1561"/>
    <cellStyle name="쉼표 [0] 3 12" xfId="1562"/>
    <cellStyle name="쉼표 [0] 3 13" xfId="1563"/>
    <cellStyle name="쉼표 [0] 3 14" xfId="1564"/>
    <cellStyle name="쉼표 [0] 3 15" xfId="4439"/>
    <cellStyle name="쉼표 [0] 3 2" xfId="1565"/>
    <cellStyle name="쉼표 [0] 3 2 10" xfId="1566"/>
    <cellStyle name="쉼표 [0] 3 2 11" xfId="1567"/>
    <cellStyle name="쉼표 [0] 3 2 12" xfId="1568"/>
    <cellStyle name="쉼표 [0] 3 2 13" xfId="2797"/>
    <cellStyle name="쉼표 [0] 3 2 2" xfId="1569"/>
    <cellStyle name="쉼표 [0] 3 2 3" xfId="1570"/>
    <cellStyle name="쉼표 [0] 3 2 4" xfId="1571"/>
    <cellStyle name="쉼표 [0] 3 2 5" xfId="1572"/>
    <cellStyle name="쉼표 [0] 3 2 6" xfId="1573"/>
    <cellStyle name="쉼표 [0] 3 2 7" xfId="1574"/>
    <cellStyle name="쉼표 [0] 3 2 8" xfId="1575"/>
    <cellStyle name="쉼표 [0] 3 2 9" xfId="1576"/>
    <cellStyle name="쉼표 [0] 3 3" xfId="1577"/>
    <cellStyle name="쉼표 [0] 3 3 2" xfId="4155"/>
    <cellStyle name="쉼표 [0] 3 3 2 2" xfId="4156"/>
    <cellStyle name="쉼표 [0] 3 3 2 3" xfId="4157"/>
    <cellStyle name="쉼표 [0] 3 3 3" xfId="4158"/>
    <cellStyle name="쉼표 [0] 3 3 3 2" xfId="4159"/>
    <cellStyle name="쉼표 [0] 3 3 3 3" xfId="4160"/>
    <cellStyle name="쉼표 [0] 3 3 4" xfId="4161"/>
    <cellStyle name="쉼표 [0] 3 3 5" xfId="4162"/>
    <cellStyle name="쉼표 [0] 3 3 6" xfId="4154"/>
    <cellStyle name="쉼표 [0] 3 3 7" xfId="7027"/>
    <cellStyle name="쉼표 [0] 3 4" xfId="1578"/>
    <cellStyle name="쉼표 [0] 3 4 2" xfId="4164"/>
    <cellStyle name="쉼표 [0] 3 4 2 2" xfId="4165"/>
    <cellStyle name="쉼표 [0] 3 4 2 3" xfId="4166"/>
    <cellStyle name="쉼표 [0] 3 4 3" xfId="4167"/>
    <cellStyle name="쉼표 [0] 3 4 4" xfId="4168"/>
    <cellStyle name="쉼표 [0] 3 4 5" xfId="4163"/>
    <cellStyle name="쉼표 [0] 3 4 6" xfId="6270"/>
    <cellStyle name="쉼표 [0] 3 5" xfId="1579"/>
    <cellStyle name="쉼표 [0] 3 5 2" xfId="4170"/>
    <cellStyle name="쉼표 [0] 3 5 3" xfId="4171"/>
    <cellStyle name="쉼표 [0] 3 5 4" xfId="4169"/>
    <cellStyle name="쉼표 [0] 3 5 5" xfId="6988"/>
    <cellStyle name="쉼표 [0] 3 6" xfId="1580"/>
    <cellStyle name="쉼표 [0] 3 6 2" xfId="4172"/>
    <cellStyle name="쉼표 [0] 3 6 2 2" xfId="6864"/>
    <cellStyle name="쉼표 [0] 3 7" xfId="1581"/>
    <cellStyle name="쉼표 [0] 3 8" xfId="1582"/>
    <cellStyle name="쉼표 [0] 3 9" xfId="1583"/>
    <cellStyle name="쉼표 [0] 36" xfId="1584"/>
    <cellStyle name="쉼표 [0] 4" xfId="3128"/>
    <cellStyle name="쉼표 [0] 4 2" xfId="1585"/>
    <cellStyle name="쉼표 [0] 4 2 2" xfId="4174"/>
    <cellStyle name="쉼표 [0] 4 2 3" xfId="5120"/>
    <cellStyle name="쉼표 [0] 4 3" xfId="4173"/>
    <cellStyle name="쉼표 [0] 4 3 2" xfId="5527"/>
    <cellStyle name="쉼표 [0] 4 3 2 2" xfId="6316"/>
    <cellStyle name="쉼표 [0] 4 3 3" xfId="3042"/>
    <cellStyle name="쉼표 [0] 4 4" xfId="4429"/>
    <cellStyle name="쉼표 [0] 4 4 2" xfId="2921"/>
    <cellStyle name="쉼표 [0] 4 5" xfId="2525"/>
    <cellStyle name="쉼표 [0] 4 6" xfId="2225"/>
    <cellStyle name="쉼표 [0] 44" xfId="1586"/>
    <cellStyle name="쉼표 [0] 45" xfId="1587"/>
    <cellStyle name="쉼표 [0] 46" xfId="1588"/>
    <cellStyle name="쉼표 [0] 47" xfId="1589"/>
    <cellStyle name="쉼표 [0] 48" xfId="1590"/>
    <cellStyle name="쉼표 [0] 49" xfId="1591"/>
    <cellStyle name="쉼표 [0] 5" xfId="3145"/>
    <cellStyle name="쉼표 [0] 5 2" xfId="1592"/>
    <cellStyle name="쉼표 [0] 5 2 2" xfId="2106"/>
    <cellStyle name="쉼표 [0] 5 2 2 2" xfId="4177"/>
    <cellStyle name="쉼표 [0] 5 2 2 3" xfId="4178"/>
    <cellStyle name="쉼표 [0] 5 2 3" xfId="2105"/>
    <cellStyle name="쉼표 [0] 5 2 3 2" xfId="4180"/>
    <cellStyle name="쉼표 [0] 5 2 3 2 2" xfId="4181"/>
    <cellStyle name="쉼표 [0] 5 2 3 2 3" xfId="4182"/>
    <cellStyle name="쉼표 [0] 5 2 3 3" xfId="4183"/>
    <cellStyle name="쉼표 [0] 5 2 3 4" xfId="4184"/>
    <cellStyle name="쉼표 [0] 5 2 4" xfId="4185"/>
    <cellStyle name="쉼표 [0] 5 2 5" xfId="4186"/>
    <cellStyle name="쉼표 [0] 5 2 6" xfId="4176"/>
    <cellStyle name="쉼표 [0] 5 2 7" xfId="5122"/>
    <cellStyle name="쉼표 [0] 5 2 7 2" xfId="7197"/>
    <cellStyle name="쉼표 [0] 5 3" xfId="4187"/>
    <cellStyle name="쉼표 [0] 5 3 2" xfId="4188"/>
    <cellStyle name="쉼표 [0] 5 3 3" xfId="4189"/>
    <cellStyle name="쉼표 [0] 5 3 4" xfId="5547"/>
    <cellStyle name="쉼표 [0] 5 4" xfId="4190"/>
    <cellStyle name="쉼표 [0] 5 4 2" xfId="5644"/>
    <cellStyle name="쉼표 [0] 5 5" xfId="4191"/>
    <cellStyle name="쉼표 [0] 5 6" xfId="4192"/>
    <cellStyle name="쉼표 [0] 5 7" xfId="4175"/>
    <cellStyle name="쉼표 [0] 5 8" xfId="5121"/>
    <cellStyle name="쉼표 [0] 54" xfId="1593"/>
    <cellStyle name="쉼표 [0] 56" xfId="1594"/>
    <cellStyle name="쉼표 [0] 58" xfId="1595"/>
    <cellStyle name="쉼표 [0] 59" xfId="1596"/>
    <cellStyle name="쉼표 [0] 6" xfId="4193"/>
    <cellStyle name="쉼표 [0] 6 2" xfId="4194"/>
    <cellStyle name="쉼표 [0] 6 2 2" xfId="4195"/>
    <cellStyle name="쉼표 [0] 6 2 3" xfId="4196"/>
    <cellStyle name="쉼표 [0] 6 3" xfId="4197"/>
    <cellStyle name="쉼표 [0] 6 4" xfId="4198"/>
    <cellStyle name="쉼표 [0] 6 5" xfId="5123"/>
    <cellStyle name="쉼표 [0] 6 5 2" xfId="2403"/>
    <cellStyle name="쉼표 [0] 62" xfId="1597"/>
    <cellStyle name="쉼표 [0] 7" xfId="4199"/>
    <cellStyle name="쉼표 [0] 7 2" xfId="4200"/>
    <cellStyle name="쉼표 [0] 7 3" xfId="4201"/>
    <cellStyle name="쉼표 [0] 7 4" xfId="5124"/>
    <cellStyle name="쉼표 [0] 7 4 2" xfId="6350"/>
    <cellStyle name="쉼표 [0] 8" xfId="4202"/>
    <cellStyle name="쉼표 [0] 8 2" xfId="4203"/>
    <cellStyle name="쉼표 [0] 8 2 2" xfId="5548"/>
    <cellStyle name="쉼표 [0] 8 3" xfId="4204"/>
    <cellStyle name="쉼표 [0] 8 3 2" xfId="5645"/>
    <cellStyle name="쉼표 [0] 8 4" xfId="5125"/>
    <cellStyle name="쉼표 [0] 9" xfId="3072"/>
    <cellStyle name="쉼표 [0] 9 2" xfId="5126"/>
    <cellStyle name="쉼표 [0]_Fact Book (2008 3Q)_Kor" xfId="1598"/>
    <cellStyle name="쉼표 [0]_충당금예측" xfId="1599"/>
    <cellStyle name="쉼표 [0]_카드부분" xfId="1600"/>
    <cellStyle name="쉼표 10" xfId="6437"/>
    <cellStyle name="쉼표 2" xfId="5127"/>
    <cellStyle name="쉼표 2 2" xfId="3073"/>
    <cellStyle name="쉼표 2 2 2" xfId="6823"/>
    <cellStyle name="쉼표 2 2 3" xfId="2528"/>
    <cellStyle name="쉼표 2 3" xfId="2757"/>
    <cellStyle name="쉼표 2 4" xfId="6718"/>
    <cellStyle name="쉼표 2 5" xfId="5938"/>
    <cellStyle name="쉼표 3" xfId="2845"/>
    <cellStyle name="쉼표 4" xfId="6502"/>
    <cellStyle name="쉼표 5" xfId="6819"/>
    <cellStyle name="쉼표 6" xfId="2459"/>
    <cellStyle name="쉼표 7" xfId="2634"/>
    <cellStyle name="쉼표 8" xfId="6125"/>
    <cellStyle name="쉼표 9" xfId="2935"/>
    <cellStyle name="쉼표[0]" xfId="5128"/>
    <cellStyle name="쉼표[0] 2" xfId="5549"/>
    <cellStyle name="쉼표[0] 3" xfId="5646"/>
    <cellStyle name="스타일 1" xfId="1601"/>
    <cellStyle name="스타일 1 2" xfId="5520"/>
    <cellStyle name="스타일 1 3" xfId="4438"/>
    <cellStyle name="스타일 10" xfId="5129"/>
    <cellStyle name="스타일 11" xfId="5130"/>
    <cellStyle name="스타일 12" xfId="5131"/>
    <cellStyle name="스타일 13" xfId="5132"/>
    <cellStyle name="스타일 14" xfId="5133"/>
    <cellStyle name="스타일 15" xfId="5134"/>
    <cellStyle name="스타일 16" xfId="5135"/>
    <cellStyle name="스타일 17" xfId="5136"/>
    <cellStyle name="스타일 18" xfId="5137"/>
    <cellStyle name="스타일 19" xfId="5138"/>
    <cellStyle name="스타일 2" xfId="1602"/>
    <cellStyle name="스타일 2 10" xfId="1603"/>
    <cellStyle name="스타일 2 11" xfId="1604"/>
    <cellStyle name="스타일 2 11 2" xfId="1605"/>
    <cellStyle name="스타일 2 11 3" xfId="1606"/>
    <cellStyle name="스타일 2 11 4" xfId="1607"/>
    <cellStyle name="스타일 2 11 5" xfId="1608"/>
    <cellStyle name="스타일 2 11 6" xfId="1609"/>
    <cellStyle name="스타일 2 11 7" xfId="1610"/>
    <cellStyle name="스타일 2 11 8" xfId="1611"/>
    <cellStyle name="스타일 2 11 9" xfId="1612"/>
    <cellStyle name="스타일 2 12" xfId="1613"/>
    <cellStyle name="스타일 2 12 2" xfId="1614"/>
    <cellStyle name="스타일 2 12 3" xfId="1615"/>
    <cellStyle name="스타일 2 12 4" xfId="1616"/>
    <cellStyle name="스타일 2 12 5" xfId="1617"/>
    <cellStyle name="스타일 2 12 6" xfId="1618"/>
    <cellStyle name="스타일 2 12 7" xfId="1619"/>
    <cellStyle name="스타일 2 12 8" xfId="1620"/>
    <cellStyle name="스타일 2 12 9" xfId="1621"/>
    <cellStyle name="스타일 2 13" xfId="1622"/>
    <cellStyle name="스타일 2 13 2" xfId="1623"/>
    <cellStyle name="스타일 2 13 3" xfId="1624"/>
    <cellStyle name="스타일 2 13 4" xfId="1625"/>
    <cellStyle name="스타일 2 13 5" xfId="1626"/>
    <cellStyle name="스타일 2 13 6" xfId="1627"/>
    <cellStyle name="스타일 2 13 7" xfId="1628"/>
    <cellStyle name="스타일 2 13 8" xfId="1629"/>
    <cellStyle name="스타일 2 13 9" xfId="1630"/>
    <cellStyle name="스타일 2 14" xfId="1631"/>
    <cellStyle name="스타일 2 15" xfId="1632"/>
    <cellStyle name="스타일 2 16" xfId="1633"/>
    <cellStyle name="스타일 2 17" xfId="1634"/>
    <cellStyle name="스타일 2 18" xfId="1635"/>
    <cellStyle name="스타일 2 19" xfId="1636"/>
    <cellStyle name="스타일 2 2" xfId="1637"/>
    <cellStyle name="스타일 2 2 10" xfId="1638"/>
    <cellStyle name="스타일 2 2 11" xfId="1639"/>
    <cellStyle name="스타일 2 2 12" xfId="1640"/>
    <cellStyle name="스타일 2 2 2" xfId="1641"/>
    <cellStyle name="스타일 2 2 3" xfId="1642"/>
    <cellStyle name="스타일 2 2 4" xfId="1643"/>
    <cellStyle name="스타일 2 2 5" xfId="1644"/>
    <cellStyle name="스타일 2 2 6" xfId="1645"/>
    <cellStyle name="스타일 2 2 7" xfId="1646"/>
    <cellStyle name="스타일 2 2 8" xfId="1647"/>
    <cellStyle name="스타일 2 2 9" xfId="1648"/>
    <cellStyle name="스타일 2 20" xfId="1649"/>
    <cellStyle name="스타일 2 21" xfId="1650"/>
    <cellStyle name="스타일 2 22" xfId="1651"/>
    <cellStyle name="스타일 2 23" xfId="1652"/>
    <cellStyle name="스타일 2 3" xfId="1653"/>
    <cellStyle name="스타일 2 4" xfId="1654"/>
    <cellStyle name="스타일 2 5" xfId="1655"/>
    <cellStyle name="스타일 2 5 2" xfId="6757"/>
    <cellStyle name="스타일 2 6" xfId="1656"/>
    <cellStyle name="스타일 2 7" xfId="1657"/>
    <cellStyle name="스타일 2 8" xfId="1658"/>
    <cellStyle name="스타일 2 9" xfId="1659"/>
    <cellStyle name="스타일 20" xfId="5139"/>
    <cellStyle name="스타일 21" xfId="5140"/>
    <cellStyle name="스타일 22" xfId="5141"/>
    <cellStyle name="스타일 22 2" xfId="5550"/>
    <cellStyle name="스타일 22 3" xfId="5647"/>
    <cellStyle name="스타일 23" xfId="5142"/>
    <cellStyle name="스타일 23 2" xfId="5551"/>
    <cellStyle name="스타일 23 3" xfId="5648"/>
    <cellStyle name="스타일 24" xfId="5143"/>
    <cellStyle name="스타일 24 2" xfId="5552"/>
    <cellStyle name="스타일 24 3" xfId="5649"/>
    <cellStyle name="스타일 25" xfId="5144"/>
    <cellStyle name="스타일 25 2" xfId="5553"/>
    <cellStyle name="스타일 25 3" xfId="5650"/>
    <cellStyle name="스타일 3" xfId="1660"/>
    <cellStyle name="스타일 3 2" xfId="1661"/>
    <cellStyle name="스타일 3 2 2" xfId="1662"/>
    <cellStyle name="스타일 3 3" xfId="1663"/>
    <cellStyle name="스타일 3 4" xfId="5145"/>
    <cellStyle name="스타일 4" xfId="1664"/>
    <cellStyle name="스타일 4 2" xfId="4205"/>
    <cellStyle name="스타일 4 3" xfId="4206"/>
    <cellStyle name="스타일 4 4" xfId="5146"/>
    <cellStyle name="스타일 5" xfId="1665"/>
    <cellStyle name="스타일 5 2" xfId="1666"/>
    <cellStyle name="스타일 5 2 2" xfId="1667"/>
    <cellStyle name="스타일 5 3" xfId="1668"/>
    <cellStyle name="스타일 5 4" xfId="5147"/>
    <cellStyle name="스타일 6" xfId="1669"/>
    <cellStyle name="스타일 6 2" xfId="4208"/>
    <cellStyle name="스타일 6 2 2" xfId="6237"/>
    <cellStyle name="스타일 6 3" xfId="4207"/>
    <cellStyle name="스타일 7" xfId="1670"/>
    <cellStyle name="스타일 7 2" xfId="5148"/>
    <cellStyle name="스타일 8" xfId="1671"/>
    <cellStyle name="스타일 8 2" xfId="5149"/>
    <cellStyle name="스타일 9" xfId="5150"/>
    <cellStyle name="식" xfId="1672"/>
    <cellStyle name="십억단위" xfId="4209"/>
    <cellStyle name="ㅇㅇ" xfId="5151"/>
    <cellStyle name="안건회계법인" xfId="1673"/>
    <cellStyle name="안건회계법인 2" xfId="5521"/>
    <cellStyle name="안건회계법인 3" xfId="4437"/>
    <cellStyle name="액제" xfId="5152"/>
    <cellStyle name="앰플" xfId="5153"/>
    <cellStyle name="연결된 셀" xfId="2117" builtinId="24" customBuiltin="1"/>
    <cellStyle name="연결된 셀 10" xfId="1674"/>
    <cellStyle name="연결된 셀 11" xfId="1675"/>
    <cellStyle name="연결된 셀 12" xfId="1676"/>
    <cellStyle name="연결된 셀 13" xfId="1677"/>
    <cellStyle name="연결된 셀 14" xfId="1678"/>
    <cellStyle name="연결된 셀 15" xfId="1679"/>
    <cellStyle name="연결된 셀 16" xfId="1680"/>
    <cellStyle name="연결된 셀 17" xfId="1681"/>
    <cellStyle name="연결된 셀 18" xfId="1682"/>
    <cellStyle name="연결된 셀 19" xfId="1683"/>
    <cellStyle name="연결된 셀 2" xfId="1684"/>
    <cellStyle name="연결된 셀 2 2" xfId="4210"/>
    <cellStyle name="연결된 셀 2 2 2" xfId="6266"/>
    <cellStyle name="연결된 셀 2 3" xfId="2206"/>
    <cellStyle name="연결된 셀 20" xfId="1685"/>
    <cellStyle name="연결된 셀 21" xfId="1686"/>
    <cellStyle name="연결된 셀 22" xfId="1687"/>
    <cellStyle name="연결된 셀 23" xfId="1688"/>
    <cellStyle name="연결된 셀 24" xfId="1689"/>
    <cellStyle name="연결된 셀 25" xfId="1690"/>
    <cellStyle name="연결된 셀 26" xfId="1691"/>
    <cellStyle name="연결된 셀 27" xfId="1692"/>
    <cellStyle name="연결된 셀 28" xfId="1693"/>
    <cellStyle name="연결된 셀 29" xfId="1694"/>
    <cellStyle name="연결된 셀 3" xfId="1695"/>
    <cellStyle name="연결된 셀 3 2" xfId="5931"/>
    <cellStyle name="연결된 셀 3 3" xfId="6291"/>
    <cellStyle name="연결된 셀 30" xfId="1696"/>
    <cellStyle name="연결된 셀 31" xfId="1697"/>
    <cellStyle name="연결된 셀 32" xfId="2323"/>
    <cellStyle name="연결된 셀 4" xfId="1698"/>
    <cellStyle name="연결된 셀 5" xfId="1699"/>
    <cellStyle name="연결된 셀 6" xfId="1700"/>
    <cellStyle name="연결된 셀 7" xfId="1701"/>
    <cellStyle name="연결된 셀 8" xfId="1702"/>
    <cellStyle name="연결된 셀 9" xfId="1703"/>
    <cellStyle name="연고" xfId="5154"/>
    <cellStyle name="열어본 하이퍼링크" xfId="4211"/>
    <cellStyle name="霓付 [0]_??喊 " xfId="5155"/>
    <cellStyle name="霓付_??喊 " xfId="5156"/>
    <cellStyle name="옴니" xfId="5157"/>
    <cellStyle name="요약" xfId="2121" builtinId="25" customBuiltin="1"/>
    <cellStyle name="요약 10" xfId="1704"/>
    <cellStyle name="요약 11" xfId="1705"/>
    <cellStyle name="요약 12" xfId="1706"/>
    <cellStyle name="요약 13" xfId="1707"/>
    <cellStyle name="요약 14" xfId="1708"/>
    <cellStyle name="요약 15" xfId="1709"/>
    <cellStyle name="요약 16" xfId="1710"/>
    <cellStyle name="요약 17" xfId="1711"/>
    <cellStyle name="요약 18" xfId="1712"/>
    <cellStyle name="요약 19" xfId="1713"/>
    <cellStyle name="요약 2" xfId="1714"/>
    <cellStyle name="요약 2 2" xfId="4212"/>
    <cellStyle name="요약 2 2 2" xfId="5788"/>
    <cellStyle name="요약 2 2 2 10" xfId="7086"/>
    <cellStyle name="요약 2 2 2 11" xfId="2717"/>
    <cellStyle name="요약 2 2 2 12" xfId="6123"/>
    <cellStyle name="요약 2 2 2 13" xfId="7060"/>
    <cellStyle name="요약 2 2 2 14" xfId="6950"/>
    <cellStyle name="요약 2 2 2 15" xfId="6178"/>
    <cellStyle name="요약 2 2 2 16" xfId="7536"/>
    <cellStyle name="요약 2 2 2 17" xfId="2925"/>
    <cellStyle name="요약 2 2 2 18" xfId="14120"/>
    <cellStyle name="요약 2 2 2 19" xfId="14022"/>
    <cellStyle name="요약 2 2 2 2" xfId="7073"/>
    <cellStyle name="요약 2 2 2 20" xfId="6957"/>
    <cellStyle name="요약 2 2 2 21" xfId="14173"/>
    <cellStyle name="요약 2 2 2 22" xfId="14195"/>
    <cellStyle name="요약 2 2 2 23" xfId="7413"/>
    <cellStyle name="요약 2 2 2 24" xfId="14076"/>
    <cellStyle name="요약 2 2 2 25" xfId="14273"/>
    <cellStyle name="요약 2 2 2 26" xfId="15076"/>
    <cellStyle name="요약 2 2 2 27" xfId="14353"/>
    <cellStyle name="요약 2 2 2 28" xfId="14762"/>
    <cellStyle name="요약 2 2 2 29" xfId="14711"/>
    <cellStyle name="요약 2 2 2 3" xfId="6467"/>
    <cellStyle name="요약 2 2 2 30" xfId="14943"/>
    <cellStyle name="요약 2 2 2 31" xfId="14489"/>
    <cellStyle name="요약 2 2 2 32" xfId="14493"/>
    <cellStyle name="요약 2 2 2 33" xfId="14514"/>
    <cellStyle name="요약 2 2 2 34" xfId="14705"/>
    <cellStyle name="요약 2 2 2 35" xfId="14323"/>
    <cellStyle name="요약 2 2 2 36" xfId="14381"/>
    <cellStyle name="요약 2 2 2 37" xfId="14790"/>
    <cellStyle name="요약 2 2 2 38" xfId="14347"/>
    <cellStyle name="요약 2 2 2 39" xfId="14813"/>
    <cellStyle name="요약 2 2 2 4" xfId="6771"/>
    <cellStyle name="요약 2 2 2 40" xfId="14919"/>
    <cellStyle name="요약 2 2 2 41" xfId="14519"/>
    <cellStyle name="요약 2 2 2 42" xfId="14306"/>
    <cellStyle name="요약 2 2 2 43" xfId="14479"/>
    <cellStyle name="요약 2 2 2 44" xfId="14530"/>
    <cellStyle name="요약 2 2 2 45" xfId="14961"/>
    <cellStyle name="요약 2 2 2 46" xfId="14869"/>
    <cellStyle name="요약 2 2 2 47" xfId="14339"/>
    <cellStyle name="요약 2 2 2 48" xfId="14734"/>
    <cellStyle name="요약 2 2 2 49" xfId="15540"/>
    <cellStyle name="요약 2 2 2 5" xfId="2307"/>
    <cellStyle name="요약 2 2 2 50" xfId="16405"/>
    <cellStyle name="요약 2 2 2 51" xfId="16516"/>
    <cellStyle name="요약 2 2 2 52" xfId="15727"/>
    <cellStyle name="요약 2 2 2 53" xfId="16128"/>
    <cellStyle name="요약 2 2 2 54" xfId="15816"/>
    <cellStyle name="요약 2 2 2 55" xfId="15934"/>
    <cellStyle name="요약 2 2 2 56" xfId="16609"/>
    <cellStyle name="요약 2 2 2 57" xfId="16633"/>
    <cellStyle name="요약 2 2 2 58" xfId="15988"/>
    <cellStyle name="요약 2 2 2 59" xfId="15796"/>
    <cellStyle name="요약 2 2 2 6" xfId="6549"/>
    <cellStyle name="요약 2 2 2 60" xfId="16069"/>
    <cellStyle name="요약 2 2 2 61" xfId="15783"/>
    <cellStyle name="요약 2 2 2 62" xfId="16214"/>
    <cellStyle name="요약 2 2 2 63" xfId="16785"/>
    <cellStyle name="요약 2 2 2 64" xfId="15848"/>
    <cellStyle name="요약 2 2 2 65" xfId="16019"/>
    <cellStyle name="요약 2 2 2 66" xfId="15938"/>
    <cellStyle name="요약 2 2 2 67" xfId="16391"/>
    <cellStyle name="요약 2 2 2 68" xfId="16122"/>
    <cellStyle name="요약 2 2 2 69" xfId="15668"/>
    <cellStyle name="요약 2 2 2 7" xfId="6216"/>
    <cellStyle name="요약 2 2 2 70" xfId="16162"/>
    <cellStyle name="요약 2 2 2 71" xfId="15903"/>
    <cellStyle name="요약 2 2 2 72" xfId="15717"/>
    <cellStyle name="요약 2 2 2 73" xfId="15949"/>
    <cellStyle name="요약 2 2 2 8" xfId="6195"/>
    <cellStyle name="요약 2 2 2 9" xfId="7001"/>
    <cellStyle name="요약 2 2 3" xfId="5885"/>
    <cellStyle name="요약 2 2 3 10" xfId="7347"/>
    <cellStyle name="요약 2 2 3 11" xfId="7382"/>
    <cellStyle name="요약 2 2 3 12" xfId="7408"/>
    <cellStyle name="요약 2 2 3 13" xfId="7435"/>
    <cellStyle name="요약 2 2 3 14" xfId="7463"/>
    <cellStyle name="요약 2 2 3 15" xfId="6796"/>
    <cellStyle name="요약 2 2 3 16" xfId="7524"/>
    <cellStyle name="요약 2 2 3 17" xfId="7555"/>
    <cellStyle name="요약 2 2 3 18" xfId="7592"/>
    <cellStyle name="요약 2 2 3 19" xfId="7629"/>
    <cellStyle name="요약 2 2 3 2" xfId="7128"/>
    <cellStyle name="요약 2 2 3 20" xfId="14142"/>
    <cellStyle name="요약 2 2 3 21" xfId="14166"/>
    <cellStyle name="요약 2 2 3 22" xfId="14188"/>
    <cellStyle name="요약 2 2 3 23" xfId="14209"/>
    <cellStyle name="요약 2 2 3 24" xfId="14230"/>
    <cellStyle name="요약 2 2 3 25" xfId="14253"/>
    <cellStyle name="요약 2 2 3 26" xfId="2440"/>
    <cellStyle name="요약 2 2 3 27" xfId="5997"/>
    <cellStyle name="요약 2 2 3 28" xfId="15195"/>
    <cellStyle name="요약 2 2 3 29" xfId="15212"/>
    <cellStyle name="요약 2 2 3 3" xfId="7166"/>
    <cellStyle name="요약 2 2 3 30" xfId="15235"/>
    <cellStyle name="요약 2 2 3 31" xfId="15264"/>
    <cellStyle name="요약 2 2 3 32" xfId="14826"/>
    <cellStyle name="요약 2 2 3 33" xfId="15285"/>
    <cellStyle name="요약 2 2 3 34" xfId="15314"/>
    <cellStyle name="요약 2 2 3 35" xfId="15351"/>
    <cellStyle name="요약 2 2 3 36" xfId="15369"/>
    <cellStyle name="요약 2 2 3 37" xfId="15396"/>
    <cellStyle name="요약 2 2 3 38" xfId="15414"/>
    <cellStyle name="요약 2 2 3 39" xfId="14511"/>
    <cellStyle name="요약 2 2 3 4" xfId="7189"/>
    <cellStyle name="요약 2 2 3 40" xfId="15443"/>
    <cellStyle name="요약 2 2 3 41" xfId="15468"/>
    <cellStyle name="요약 2 2 3 42" xfId="14396"/>
    <cellStyle name="요약 2 2 3 43" xfId="15492"/>
    <cellStyle name="요약 2 2 3 44" xfId="15506"/>
    <cellStyle name="요약 2 2 3 45" xfId="15520"/>
    <cellStyle name="요약 2 2 3 46" xfId="15535"/>
    <cellStyle name="요약 2 2 3 47" xfId="15551"/>
    <cellStyle name="요약 2 2 3 48" xfId="15574"/>
    <cellStyle name="요약 2 2 3 49" xfId="15600"/>
    <cellStyle name="요약 2 2 3 5" xfId="7212"/>
    <cellStyle name="요약 2 2 3 50" xfId="15620"/>
    <cellStyle name="요약 2 2 3 51" xfId="15638"/>
    <cellStyle name="요약 2 2 3 52" xfId="14982"/>
    <cellStyle name="요약 2 2 3 53" xfId="16474"/>
    <cellStyle name="요약 2 2 3 54" xfId="16546"/>
    <cellStyle name="요약 2 2 3 55" xfId="16567"/>
    <cellStyle name="요약 2 2 3 56" xfId="16583"/>
    <cellStyle name="요약 2 2 3 57" xfId="16600"/>
    <cellStyle name="요약 2 2 3 58" xfId="16626"/>
    <cellStyle name="요약 2 2 3 59" xfId="16648"/>
    <cellStyle name="요약 2 2 3 6" xfId="7242"/>
    <cellStyle name="요약 2 2 3 60" xfId="16675"/>
    <cellStyle name="요약 2 2 3 61" xfId="16701"/>
    <cellStyle name="요약 2 2 3 62" xfId="16726"/>
    <cellStyle name="요약 2 2 3 63" xfId="16743"/>
    <cellStyle name="요약 2 2 3 64" xfId="16765"/>
    <cellStyle name="요약 2 2 3 65" xfId="16784"/>
    <cellStyle name="요약 2 2 3 66" xfId="16524"/>
    <cellStyle name="요약 2 2 3 67" xfId="15741"/>
    <cellStyle name="요약 2 2 3 68" xfId="16814"/>
    <cellStyle name="요약 2 2 3 69" xfId="16832"/>
    <cellStyle name="요약 2 2 3 7" xfId="6232"/>
    <cellStyle name="요약 2 2 3 70" xfId="16855"/>
    <cellStyle name="요약 2 2 3 71" xfId="16882"/>
    <cellStyle name="요약 2 2 3 72" xfId="16906"/>
    <cellStyle name="요약 2 2 3 73" xfId="16931"/>
    <cellStyle name="요약 2 2 3 74" xfId="15686"/>
    <cellStyle name="요약 2 2 3 75" xfId="16957"/>
    <cellStyle name="요약 2 2 3 76" xfId="16977"/>
    <cellStyle name="요약 2 2 3 77" xfId="15965"/>
    <cellStyle name="요약 2 2 3 78" xfId="17000"/>
    <cellStyle name="요약 2 2 3 8" xfId="7287"/>
    <cellStyle name="요약 2 2 3 9" xfId="7315"/>
    <cellStyle name="요약 2 2 4" xfId="7445"/>
    <cellStyle name="요약 2 3" xfId="6676"/>
    <cellStyle name="요약 20" xfId="1715"/>
    <cellStyle name="요약 21" xfId="1716"/>
    <cellStyle name="요약 22" xfId="1717"/>
    <cellStyle name="요약 23" xfId="1718"/>
    <cellStyle name="요약 24" xfId="1719"/>
    <cellStyle name="요약 25" xfId="1720"/>
    <cellStyle name="요약 26" xfId="1721"/>
    <cellStyle name="요약 27" xfId="1722"/>
    <cellStyle name="요약 28" xfId="1723"/>
    <cellStyle name="요약 29" xfId="1724"/>
    <cellStyle name="요약 3" xfId="1725"/>
    <cellStyle name="요약 3 2" xfId="6767"/>
    <cellStyle name="요약 3 2 2" xfId="8136"/>
    <cellStyle name="요약 3 2 2 2" xfId="13904"/>
    <cellStyle name="요약 3 2 2 2 2" xfId="17253"/>
    <cellStyle name="요약 3 2 2 3" xfId="17081"/>
    <cellStyle name="요약 3 2 3" xfId="13897"/>
    <cellStyle name="요약 3 2 3 2" xfId="17246"/>
    <cellStyle name="요약 3 2 4" xfId="17074"/>
    <cellStyle name="요약 3 3" xfId="6413"/>
    <cellStyle name="요약 30" xfId="1726"/>
    <cellStyle name="요약 31" xfId="1727"/>
    <cellStyle name="요약 32" xfId="2488"/>
    <cellStyle name="요약 32 2" xfId="13854"/>
    <cellStyle name="요약 32 2 2" xfId="17203"/>
    <cellStyle name="요약 32 3" xfId="17028"/>
    <cellStyle name="요약 4" xfId="1728"/>
    <cellStyle name="요약 5" xfId="1729"/>
    <cellStyle name="요약 6" xfId="1730"/>
    <cellStyle name="요약 7" xfId="1731"/>
    <cellStyle name="요약 8" xfId="1732"/>
    <cellStyle name="요약 9" xfId="1733"/>
    <cellStyle name="원" xfId="1734"/>
    <cellStyle name="원_손익계산서(05년6월)_2" xfId="1735"/>
    <cellStyle name="원_손익계산서(05년6월)_2 2" xfId="2957"/>
    <cellStyle name="원통화" xfId="1736"/>
    <cellStyle name="유입" xfId="1737"/>
    <cellStyle name="유입 2" xfId="5771"/>
    <cellStyle name="유입 2 10" xfId="15173"/>
    <cellStyle name="유입 2 11" xfId="14728"/>
    <cellStyle name="유입 2 12" xfId="14545"/>
    <cellStyle name="유입 2 13" xfId="14967"/>
    <cellStyle name="유입 2 14" xfId="15158"/>
    <cellStyle name="유입 2 15" xfId="14394"/>
    <cellStyle name="유입 2 16" xfId="15397"/>
    <cellStyle name="유입 2 17" xfId="14737"/>
    <cellStyle name="유입 2 18" xfId="14729"/>
    <cellStyle name="유입 2 19" xfId="14799"/>
    <cellStyle name="유입 2 2" xfId="7063"/>
    <cellStyle name="유입 2 2 2" xfId="13929"/>
    <cellStyle name="유입 2 2 2 2" xfId="17278"/>
    <cellStyle name="유입 2 2 3" xfId="10857"/>
    <cellStyle name="유입 2 2 4" xfId="17105"/>
    <cellStyle name="유입 2 20" xfId="15160"/>
    <cellStyle name="유입 2 21" xfId="16392"/>
    <cellStyle name="유입 2 22" xfId="15915"/>
    <cellStyle name="유입 2 23" xfId="16196"/>
    <cellStyle name="유입 2 24" xfId="15771"/>
    <cellStyle name="유입 2 25" xfId="16058"/>
    <cellStyle name="유입 2 26" xfId="16340"/>
    <cellStyle name="유입 2 27" xfId="16277"/>
    <cellStyle name="유입 2 28" xfId="16097"/>
    <cellStyle name="유입 2 29" xfId="15825"/>
    <cellStyle name="유입 2 3" xfId="6510"/>
    <cellStyle name="유입 2 3 2" xfId="13905"/>
    <cellStyle name="유입 2 3 3" xfId="17254"/>
    <cellStyle name="유입 2 30" xfId="16810"/>
    <cellStyle name="유입 2 31" xfId="16192"/>
    <cellStyle name="유입 2 32" xfId="15851"/>
    <cellStyle name="유입 2 33" xfId="16722"/>
    <cellStyle name="유입 2 34" xfId="17082"/>
    <cellStyle name="유입 2 4" xfId="7176"/>
    <cellStyle name="유입 2 5" xfId="6030"/>
    <cellStyle name="유입 2 6" xfId="6388"/>
    <cellStyle name="유입 2 7" xfId="14108"/>
    <cellStyle name="유입 2 8" xfId="6014"/>
    <cellStyle name="유입 2 9" xfId="15063"/>
    <cellStyle name="유입 3" xfId="5873"/>
    <cellStyle name="유입 3 10" xfId="7341"/>
    <cellStyle name="유입 3 11" xfId="7375"/>
    <cellStyle name="유입 3 12" xfId="6314"/>
    <cellStyle name="유입 3 13" xfId="7431"/>
    <cellStyle name="유입 3 14" xfId="7458"/>
    <cellStyle name="유입 3 15" xfId="6636"/>
    <cellStyle name="유입 3 16" xfId="7520"/>
    <cellStyle name="유입 3 17" xfId="7549"/>
    <cellStyle name="유입 3 18" xfId="7584"/>
    <cellStyle name="유입 3 19" xfId="7627"/>
    <cellStyle name="유입 3 2" xfId="7122"/>
    <cellStyle name="유입 3 2 2" xfId="13926"/>
    <cellStyle name="유입 3 2 3" xfId="17275"/>
    <cellStyle name="유입 3 20" xfId="14139"/>
    <cellStyle name="유입 3 21" xfId="14161"/>
    <cellStyle name="유입 3 22" xfId="14184"/>
    <cellStyle name="유입 3 23" xfId="14205"/>
    <cellStyle name="유입 3 24" xfId="14226"/>
    <cellStyle name="유입 3 25" xfId="14247"/>
    <cellStyle name="유입 3 26" xfId="14096"/>
    <cellStyle name="유입 3 27" xfId="6338"/>
    <cellStyle name="유입 3 28" xfId="15193"/>
    <cellStyle name="유입 3 29" xfId="15000"/>
    <cellStyle name="유입 3 3" xfId="7160"/>
    <cellStyle name="유입 3 30" xfId="15228"/>
    <cellStyle name="유입 3 31" xfId="15260"/>
    <cellStyle name="유입 3 32" xfId="14700"/>
    <cellStyle name="유입 3 33" xfId="14635"/>
    <cellStyle name="유입 3 34" xfId="15307"/>
    <cellStyle name="유입 3 35" xfId="15349"/>
    <cellStyle name="유입 3 36" xfId="14802"/>
    <cellStyle name="유입 3 37" xfId="15393"/>
    <cellStyle name="유입 3 38" xfId="15377"/>
    <cellStyle name="유입 3 39" xfId="14956"/>
    <cellStyle name="유입 3 4" xfId="2857"/>
    <cellStyle name="유입 3 40" xfId="15437"/>
    <cellStyle name="유입 3 41" xfId="15464"/>
    <cellStyle name="유입 3 42" xfId="15282"/>
    <cellStyle name="유입 3 43" xfId="14362"/>
    <cellStyle name="유입 3 44" xfId="14420"/>
    <cellStyle name="유입 3 45" xfId="15336"/>
    <cellStyle name="유입 3 46" xfId="15432"/>
    <cellStyle name="유입 3 47" xfId="14725"/>
    <cellStyle name="유입 3 48" xfId="15568"/>
    <cellStyle name="유입 3 49" xfId="15596"/>
    <cellStyle name="유입 3 5" xfId="2302"/>
    <cellStyle name="유입 3 50" xfId="15616"/>
    <cellStyle name="유입 3 51" xfId="15636"/>
    <cellStyle name="유입 3 52" xfId="14879"/>
    <cellStyle name="유입 3 53" xfId="16464"/>
    <cellStyle name="유입 3 54" xfId="16540"/>
    <cellStyle name="유입 3 55" xfId="16565"/>
    <cellStyle name="유입 3 56" xfId="15918"/>
    <cellStyle name="유입 3 57" xfId="16324"/>
    <cellStyle name="유입 3 58" xfId="16621"/>
    <cellStyle name="유입 3 59" xfId="16643"/>
    <cellStyle name="유입 3 6" xfId="7235"/>
    <cellStyle name="유입 3 60" xfId="16669"/>
    <cellStyle name="유입 3 61" xfId="16693"/>
    <cellStyle name="유입 3 62" xfId="16724"/>
    <cellStyle name="유입 3 63" xfId="16710"/>
    <cellStyle name="유입 3 64" xfId="16760"/>
    <cellStyle name="유입 3 65" xfId="16782"/>
    <cellStyle name="유입 3 66" xfId="16520"/>
    <cellStyle name="유입 3 67" xfId="16320"/>
    <cellStyle name="유입 3 68" xfId="15847"/>
    <cellStyle name="유입 3 69" xfId="16828"/>
    <cellStyle name="유입 3 7" xfId="7080"/>
    <cellStyle name="유입 3 70" xfId="16851"/>
    <cellStyle name="유입 3 71" xfId="16878"/>
    <cellStyle name="유입 3 72" xfId="16900"/>
    <cellStyle name="유입 3 73" xfId="16929"/>
    <cellStyle name="유입 3 74" xfId="16181"/>
    <cellStyle name="유입 3 75" xfId="16953"/>
    <cellStyle name="유입 3 76" xfId="16973"/>
    <cellStyle name="유입 3 77" xfId="16255"/>
    <cellStyle name="유입 3 78" xfId="16996"/>
    <cellStyle name="유입 3 8" xfId="2588"/>
    <cellStyle name="유입 3 9" xfId="6408"/>
    <cellStyle name="유입 4" xfId="13848"/>
    <cellStyle name="유입 4 2" xfId="17196"/>
    <cellStyle name="一般_GARMENT STEP FORM HK" xfId="1738"/>
    <cellStyle name="입력" xfId="2114" builtinId="20" customBuiltin="1"/>
    <cellStyle name="입력 10" xfId="1739"/>
    <cellStyle name="입력 11" xfId="1740"/>
    <cellStyle name="입력 12" xfId="1741"/>
    <cellStyle name="입력 13" xfId="1742"/>
    <cellStyle name="입력 14" xfId="1743"/>
    <cellStyle name="입력 15" xfId="1744"/>
    <cellStyle name="입력 16" xfId="1745"/>
    <cellStyle name="입력 17" xfId="1746"/>
    <cellStyle name="입력 18" xfId="1747"/>
    <cellStyle name="입력 19" xfId="1748"/>
    <cellStyle name="입력 2" xfId="1749"/>
    <cellStyle name="입력 2 2" xfId="4213"/>
    <cellStyle name="입력 2 2 10" xfId="6459"/>
    <cellStyle name="입력 2 2 11" xfId="6536"/>
    <cellStyle name="입력 2 2 12" xfId="6348"/>
    <cellStyle name="입력 2 2 13" xfId="6362"/>
    <cellStyle name="입력 2 2 14" xfId="6377"/>
    <cellStyle name="입력 2 2 15" xfId="6453"/>
    <cellStyle name="입력 2 2 16" xfId="6980"/>
    <cellStyle name="입력 2 2 17" xfId="7083"/>
    <cellStyle name="입력 2 2 18" xfId="14071"/>
    <cellStyle name="입력 2 2 19" xfId="14055"/>
    <cellStyle name="입력 2 2 2" xfId="5789"/>
    <cellStyle name="입력 2 2 2 10" xfId="6565"/>
    <cellStyle name="입력 2 2 2 11" xfId="6146"/>
    <cellStyle name="입력 2 2 2 12" xfId="14121"/>
    <cellStyle name="입력 2 2 2 13" xfId="14023"/>
    <cellStyle name="입력 2 2 2 14" xfId="7569"/>
    <cellStyle name="입력 2 2 2 15" xfId="2552"/>
    <cellStyle name="입력 2 2 2 16" xfId="2929"/>
    <cellStyle name="입력 2 2 2 17" xfId="2329"/>
    <cellStyle name="입력 2 2 2 18" xfId="7394"/>
    <cellStyle name="입력 2 2 2 19" xfId="14352"/>
    <cellStyle name="입력 2 2 2 2" xfId="7074"/>
    <cellStyle name="입력 2 2 2 20" xfId="14895"/>
    <cellStyle name="입력 2 2 2 21" xfId="15040"/>
    <cellStyle name="입력 2 2 2 22" xfId="14671"/>
    <cellStyle name="입력 2 2 2 23" xfId="14798"/>
    <cellStyle name="입력 2 2 2 24" xfId="14910"/>
    <cellStyle name="입력 2 2 2 25" xfId="14882"/>
    <cellStyle name="입력 2 2 2 26" xfId="14924"/>
    <cellStyle name="입력 2 2 2 27" xfId="14859"/>
    <cellStyle name="입력 2 2 2 28" xfId="14842"/>
    <cellStyle name="입력 2 2 2 29" xfId="14946"/>
    <cellStyle name="입력 2 2 2 3" xfId="2306"/>
    <cellStyle name="입력 2 2 2 30" xfId="14745"/>
    <cellStyle name="입력 2 2 2 31" xfId="14784"/>
    <cellStyle name="입력 2 2 2 32" xfId="14871"/>
    <cellStyle name="입력 2 2 2 33" xfId="14945"/>
    <cellStyle name="입력 2 2 2 34" xfId="16406"/>
    <cellStyle name="입력 2 2 2 35" xfId="16308"/>
    <cellStyle name="입력 2 2 2 36" xfId="15935"/>
    <cellStyle name="입력 2 2 2 37" xfId="15676"/>
    <cellStyle name="입력 2 2 2 38" xfId="16232"/>
    <cellStyle name="입력 2 2 2 39" xfId="15827"/>
    <cellStyle name="입력 2 2 2 4" xfId="3087"/>
    <cellStyle name="입력 2 2 2 40" xfId="15895"/>
    <cellStyle name="입력 2 2 2 41" xfId="16142"/>
    <cellStyle name="입력 2 2 2 42" xfId="15899"/>
    <cellStyle name="입력 2 2 2 43" xfId="15888"/>
    <cellStyle name="입력 2 2 2 44" xfId="16314"/>
    <cellStyle name="입력 2 2 2 45" xfId="15884"/>
    <cellStyle name="입력 2 2 2 46" xfId="16109"/>
    <cellStyle name="입력 2 2 2 47" xfId="15835"/>
    <cellStyle name="입력 2 2 2 48" xfId="15926"/>
    <cellStyle name="입력 2 2 2 49" xfId="16553"/>
    <cellStyle name="입력 2 2 2 5" xfId="2265"/>
    <cellStyle name="입력 2 2 2 50" xfId="16656"/>
    <cellStyle name="입력 2 2 2 6" xfId="7007"/>
    <cellStyle name="입력 2 2 2 7" xfId="6731"/>
    <cellStyle name="입력 2 2 2 8" xfId="7054"/>
    <cellStyle name="입력 2 2 2 9" xfId="2804"/>
    <cellStyle name="입력 2 2 20" xfId="6366"/>
    <cellStyle name="입력 2 2 21" xfId="14013"/>
    <cellStyle name="입력 2 2 22" xfId="14522"/>
    <cellStyle name="입력 2 2 23" xfId="14989"/>
    <cellStyle name="입력 2 2 24" xfId="14332"/>
    <cellStyle name="입력 2 2 25" xfId="14462"/>
    <cellStyle name="입력 2 2 26" xfId="14647"/>
    <cellStyle name="입력 2 2 27" xfId="14425"/>
    <cellStyle name="입력 2 2 28" xfId="14294"/>
    <cellStyle name="입력 2 2 29" xfId="14981"/>
    <cellStyle name="입력 2 2 3" xfId="5886"/>
    <cellStyle name="입력 2 2 3 10" xfId="7556"/>
    <cellStyle name="입력 2 2 3 11" xfId="7593"/>
    <cellStyle name="입력 2 2 3 12" xfId="14143"/>
    <cellStyle name="입력 2 2 3 13" xfId="14167"/>
    <cellStyle name="입력 2 2 3 14" xfId="14189"/>
    <cellStyle name="입력 2 2 3 15" xfId="14210"/>
    <cellStyle name="입력 2 2 3 16" xfId="14231"/>
    <cellStyle name="입력 2 2 3 17" xfId="14254"/>
    <cellStyle name="입력 2 2 3 18" xfId="14114"/>
    <cellStyle name="입력 2 2 3 19" xfId="15213"/>
    <cellStyle name="입력 2 2 3 2" xfId="7129"/>
    <cellStyle name="입력 2 2 3 20" xfId="15236"/>
    <cellStyle name="입력 2 2 3 21" xfId="15265"/>
    <cellStyle name="입력 2 2 3 22" xfId="15286"/>
    <cellStyle name="입력 2 2 3 23" xfId="15315"/>
    <cellStyle name="입력 2 2 3 24" xfId="15370"/>
    <cellStyle name="입력 2 2 3 25" xfId="15415"/>
    <cellStyle name="입력 2 2 3 26" xfId="14777"/>
    <cellStyle name="입력 2 2 3 27" xfId="15444"/>
    <cellStyle name="입력 2 2 3 28" xfId="15469"/>
    <cellStyle name="입력 2 2 3 29" xfId="15552"/>
    <cellStyle name="입력 2 2 3 3" xfId="7213"/>
    <cellStyle name="입력 2 2 3 30" xfId="15575"/>
    <cellStyle name="입력 2 2 3 31" xfId="15601"/>
    <cellStyle name="입력 2 2 3 32" xfId="15621"/>
    <cellStyle name="입력 2 2 3 33" xfId="15131"/>
    <cellStyle name="입력 2 2 3 34" xfId="16475"/>
    <cellStyle name="입력 2 2 3 35" xfId="16601"/>
    <cellStyle name="입력 2 2 3 36" xfId="16627"/>
    <cellStyle name="입력 2 2 3 37" xfId="16649"/>
    <cellStyle name="입력 2 2 3 38" xfId="16676"/>
    <cellStyle name="입력 2 2 3 39" xfId="16702"/>
    <cellStyle name="입력 2 2 3 4" xfId="7316"/>
    <cellStyle name="입력 2 2 3 40" xfId="16744"/>
    <cellStyle name="입력 2 2 3 41" xfId="16766"/>
    <cellStyle name="입력 2 2 3 42" xfId="16833"/>
    <cellStyle name="입력 2 2 3 43" xfId="16856"/>
    <cellStyle name="입력 2 2 3 44" xfId="16883"/>
    <cellStyle name="입력 2 2 3 45" xfId="16907"/>
    <cellStyle name="입력 2 2 3 46" xfId="16151"/>
    <cellStyle name="입력 2 2 3 47" xfId="16958"/>
    <cellStyle name="입력 2 2 3 48" xfId="16978"/>
    <cellStyle name="입력 2 2 3 49" xfId="15767"/>
    <cellStyle name="입력 2 2 3 5" xfId="7348"/>
    <cellStyle name="입력 2 2 3 50" xfId="17001"/>
    <cellStyle name="입력 2 2 3 6" xfId="7409"/>
    <cellStyle name="입력 2 2 3 7" xfId="7436"/>
    <cellStyle name="입력 2 2 3 8" xfId="2594"/>
    <cellStyle name="입력 2 2 3 9" xfId="7525"/>
    <cellStyle name="입력 2 2 30" xfId="14495"/>
    <cellStyle name="입력 2 2 31" xfId="14780"/>
    <cellStyle name="입력 2 2 32" xfId="15421"/>
    <cellStyle name="입력 2 2 33" xfId="14856"/>
    <cellStyle name="입력 2 2 34" xfId="14397"/>
    <cellStyle name="입력 2 2 35" xfId="14867"/>
    <cellStyle name="입력 2 2 36" xfId="14500"/>
    <cellStyle name="입력 2 2 37" xfId="16146"/>
    <cellStyle name="입력 2 2 38" xfId="15666"/>
    <cellStyle name="입력 2 2 39" xfId="16274"/>
    <cellStyle name="입력 2 2 4" xfId="6387"/>
    <cellStyle name="입력 2 2 40" xfId="16279"/>
    <cellStyle name="입력 2 2 41" xfId="16131"/>
    <cellStyle name="입력 2 2 42" xfId="16306"/>
    <cellStyle name="입력 2 2 43" xfId="16238"/>
    <cellStyle name="입력 2 2 44" xfId="15745"/>
    <cellStyle name="입력 2 2 45" xfId="16112"/>
    <cellStyle name="입력 2 2 46" xfId="16020"/>
    <cellStyle name="입력 2 2 47" xfId="16550"/>
    <cellStyle name="입력 2 2 48" xfId="15806"/>
    <cellStyle name="입력 2 2 49" xfId="16000"/>
    <cellStyle name="입력 2 2 5" xfId="2619"/>
    <cellStyle name="입력 2 2 50" xfId="15931"/>
    <cellStyle name="입력 2 2 51" xfId="15794"/>
    <cellStyle name="입력 2 2 52" xfId="15829"/>
    <cellStyle name="입력 2 2 53" xfId="16231"/>
    <cellStyle name="입력 2 2 6" xfId="6933"/>
    <cellStyle name="입력 2 2 7" xfId="6037"/>
    <cellStyle name="입력 2 2 8" xfId="2501"/>
    <cellStyle name="입력 2 2 9" xfId="2233"/>
    <cellStyle name="입력 2 3" xfId="2419"/>
    <cellStyle name="입력 20" xfId="1750"/>
    <cellStyle name="입력 21" xfId="1751"/>
    <cellStyle name="입력 22" xfId="1752"/>
    <cellStyle name="입력 23" xfId="1753"/>
    <cellStyle name="입력 24" xfId="1754"/>
    <cellStyle name="입력 25" xfId="1755"/>
    <cellStyle name="입력 26" xfId="1756"/>
    <cellStyle name="입력 27" xfId="1757"/>
    <cellStyle name="입력 28" xfId="1758"/>
    <cellStyle name="입력 29" xfId="1759"/>
    <cellStyle name="입력 3" xfId="1760"/>
    <cellStyle name="입력 3 2" xfId="6130"/>
    <cellStyle name="입력 3 2 2" xfId="6464"/>
    <cellStyle name="입력 3 2 2 2" xfId="10175"/>
    <cellStyle name="입력 3 2 2 2 2" xfId="13925"/>
    <cellStyle name="입력 3 2 2 2 2 2" xfId="17274"/>
    <cellStyle name="입력 3 2 2 2 3" xfId="17102"/>
    <cellStyle name="입력 3 2 2 3" xfId="13896"/>
    <cellStyle name="입력 3 2 2 3 2" xfId="17245"/>
    <cellStyle name="입력 3 2 2 4" xfId="17073"/>
    <cellStyle name="입력 3 2 3" xfId="10197"/>
    <cellStyle name="입력 3 2 3 2" xfId="13927"/>
    <cellStyle name="입력 3 2 3 2 2" xfId="17276"/>
    <cellStyle name="입력 3 2 3 3" xfId="17103"/>
    <cellStyle name="입력 3 2 4" xfId="13898"/>
    <cellStyle name="입력 3 2 4 2" xfId="17247"/>
    <cellStyle name="입력 3 2 5" xfId="17075"/>
    <cellStyle name="입력 3 3" xfId="6013"/>
    <cellStyle name="입력 30" xfId="1761"/>
    <cellStyle name="입력 31" xfId="1762"/>
    <cellStyle name="입력 32" xfId="6276"/>
    <cellStyle name="입력 32 2" xfId="13786"/>
    <cellStyle name="입력 32 2 2" xfId="13934"/>
    <cellStyle name="입력 32 2 2 2" xfId="17284"/>
    <cellStyle name="입력 32 2 3" xfId="17111"/>
    <cellStyle name="입력 32 3" xfId="13855"/>
    <cellStyle name="입력 32 3 2" xfId="17204"/>
    <cellStyle name="입력 32 4" xfId="17029"/>
    <cellStyle name="입력 4" xfId="1763"/>
    <cellStyle name="입력 5" xfId="1764"/>
    <cellStyle name="입력 6" xfId="1765"/>
    <cellStyle name="입력 7" xfId="1766"/>
    <cellStyle name="입력 8" xfId="1767"/>
    <cellStyle name="입력 9" xfId="1768"/>
    <cellStyle name="자리수" xfId="1769"/>
    <cellStyle name="자리수 - 유형1" xfId="5158"/>
    <cellStyle name="자리수 - 유형3" xfId="5159"/>
    <cellStyle name="자리수_10020 파생상품내부거래조정_0812_0120의 워크시트" xfId="5160"/>
    <cellStyle name="자리수0" xfId="1770"/>
    <cellStyle name="작업일수" xfId="5161"/>
    <cellStyle name="정" xfId="5162"/>
    <cellStyle name="제놀" xfId="5163"/>
    <cellStyle name="제목" xfId="1771" builtinId="15" customBuiltin="1"/>
    <cellStyle name="제목 1" xfId="2107" builtinId="16" customBuiltin="1"/>
    <cellStyle name="제목 1 10" xfId="1772"/>
    <cellStyle name="제목 1 11" xfId="1773"/>
    <cellStyle name="제목 1 12" xfId="1774"/>
    <cellStyle name="제목 1 13" xfId="1775"/>
    <cellStyle name="제목 1 14" xfId="1776"/>
    <cellStyle name="제목 1 15" xfId="1777"/>
    <cellStyle name="제목 1 16" xfId="1778"/>
    <cellStyle name="제목 1 17" xfId="1779"/>
    <cellStyle name="제목 1 18" xfId="1780"/>
    <cellStyle name="제목 1 19" xfId="1781"/>
    <cellStyle name="제목 1 2" xfId="1782"/>
    <cellStyle name="제목 1 2 2" xfId="4214"/>
    <cellStyle name="제목 1 2 2 2" xfId="2477"/>
    <cellStyle name="제목 1 2 3" xfId="2897"/>
    <cellStyle name="제목 1 20" xfId="1783"/>
    <cellStyle name="제목 1 21" xfId="1784"/>
    <cellStyle name="제목 1 22" xfId="1785"/>
    <cellStyle name="제목 1 23" xfId="1786"/>
    <cellStyle name="제목 1 24" xfId="1787"/>
    <cellStyle name="제목 1 25" xfId="1788"/>
    <cellStyle name="제목 1 26" xfId="1789"/>
    <cellStyle name="제목 1 27" xfId="1790"/>
    <cellStyle name="제목 1 28" xfId="1791"/>
    <cellStyle name="제목 1 29" xfId="1792"/>
    <cellStyle name="제목 1 3" xfId="1793"/>
    <cellStyle name="제목 1 3 2" xfId="2400"/>
    <cellStyle name="제목 1 3 3" xfId="7117"/>
    <cellStyle name="제목 1 30" xfId="1794"/>
    <cellStyle name="제목 1 31" xfId="1795"/>
    <cellStyle name="제목 1 32" xfId="2992"/>
    <cellStyle name="제목 1 4" xfId="1796"/>
    <cellStyle name="제목 1 5" xfId="1797"/>
    <cellStyle name="제목 1 6" xfId="1798"/>
    <cellStyle name="제목 1 7" xfId="1799"/>
    <cellStyle name="제목 1 8" xfId="1800"/>
    <cellStyle name="제목 1 9" xfId="1801"/>
    <cellStyle name="제목 10" xfId="1802"/>
    <cellStyle name="제목 11" xfId="1803"/>
    <cellStyle name="제목 12" xfId="1804"/>
    <cellStyle name="제목 13" xfId="1805"/>
    <cellStyle name="제목 14" xfId="1806"/>
    <cellStyle name="제목 15" xfId="1807"/>
    <cellStyle name="제목 16" xfId="1808"/>
    <cellStyle name="제목 17" xfId="1809"/>
    <cellStyle name="제목 18" xfId="1810"/>
    <cellStyle name="제목 19" xfId="1811"/>
    <cellStyle name="제목 2" xfId="2108" builtinId="17" customBuiltin="1"/>
    <cellStyle name="제목 2 10" xfId="1812"/>
    <cellStyle name="제목 2 11" xfId="1813"/>
    <cellStyle name="제목 2 12" xfId="1814"/>
    <cellStyle name="제목 2 13" xfId="1815"/>
    <cellStyle name="제목 2 14" xfId="1816"/>
    <cellStyle name="제목 2 15" xfId="1817"/>
    <cellStyle name="제목 2 16" xfId="1818"/>
    <cellStyle name="제목 2 17" xfId="1819"/>
    <cellStyle name="제목 2 18" xfId="1820"/>
    <cellStyle name="제목 2 19" xfId="1821"/>
    <cellStyle name="제목 2 2" xfId="1822"/>
    <cellStyle name="제목 2 2 2" xfId="4215"/>
    <cellStyle name="제목 2 2 2 2" xfId="6404"/>
    <cellStyle name="제목 2 2 3" xfId="7604"/>
    <cellStyle name="제목 2 20" xfId="1823"/>
    <cellStyle name="제목 2 21" xfId="1824"/>
    <cellStyle name="제목 2 22" xfId="1825"/>
    <cellStyle name="제목 2 23" xfId="1826"/>
    <cellStyle name="제목 2 24" xfId="1827"/>
    <cellStyle name="제목 2 25" xfId="1828"/>
    <cellStyle name="제목 2 26" xfId="1829"/>
    <cellStyle name="제목 2 27" xfId="1830"/>
    <cellStyle name="제목 2 28" xfId="1831"/>
    <cellStyle name="제목 2 29" xfId="1832"/>
    <cellStyle name="제목 2 3" xfId="1833"/>
    <cellStyle name="제목 2 3 2" xfId="2275"/>
    <cellStyle name="제목 2 3 3" xfId="7582"/>
    <cellStyle name="제목 2 30" xfId="1834"/>
    <cellStyle name="제목 2 31" xfId="1835"/>
    <cellStyle name="제목 2 32" xfId="2380"/>
    <cellStyle name="제목 2 4" xfId="1836"/>
    <cellStyle name="제목 2 5" xfId="1837"/>
    <cellStyle name="제목 2 6" xfId="1838"/>
    <cellStyle name="제목 2 7" xfId="1839"/>
    <cellStyle name="제목 2 8" xfId="1840"/>
    <cellStyle name="제목 2 9" xfId="1841"/>
    <cellStyle name="제목 20" xfId="1842"/>
    <cellStyle name="제목 21" xfId="1843"/>
    <cellStyle name="제목 22" xfId="1844"/>
    <cellStyle name="제목 23" xfId="1845"/>
    <cellStyle name="제목 24" xfId="1846"/>
    <cellStyle name="제목 25" xfId="1847"/>
    <cellStyle name="제목 26" xfId="1848"/>
    <cellStyle name="제목 27" xfId="3129"/>
    <cellStyle name="제목 27 2" xfId="6660"/>
    <cellStyle name="제목 28" xfId="5772"/>
    <cellStyle name="제목 28 2" xfId="2654"/>
    <cellStyle name="제목 29" xfId="2555"/>
    <cellStyle name="제목 3" xfId="2109" builtinId="18" customBuiltin="1"/>
    <cellStyle name="제목 3 10" xfId="1849"/>
    <cellStyle name="제목 3 11" xfId="1850"/>
    <cellStyle name="제목 3 12" xfId="1851"/>
    <cellStyle name="제목 3 13" xfId="1852"/>
    <cellStyle name="제목 3 14" xfId="1853"/>
    <cellStyle name="제목 3 15" xfId="1854"/>
    <cellStyle name="제목 3 16" xfId="1855"/>
    <cellStyle name="제목 3 17" xfId="1856"/>
    <cellStyle name="제목 3 18" xfId="1857"/>
    <cellStyle name="제목 3 19" xfId="1858"/>
    <cellStyle name="제목 3 2" xfId="1859"/>
    <cellStyle name="제목 3 2 2" xfId="4216"/>
    <cellStyle name="제목 3 2 2 2" xfId="2221"/>
    <cellStyle name="제목 3 2 3" xfId="6842"/>
    <cellStyle name="제목 3 20" xfId="1860"/>
    <cellStyle name="제목 3 21" xfId="1861"/>
    <cellStyle name="제목 3 22" xfId="1862"/>
    <cellStyle name="제목 3 23" xfId="1863"/>
    <cellStyle name="제목 3 24" xfId="1864"/>
    <cellStyle name="제목 3 25" xfId="1865"/>
    <cellStyle name="제목 3 26" xfId="1866"/>
    <cellStyle name="제목 3 27" xfId="1867"/>
    <cellStyle name="제목 3 28" xfId="1868"/>
    <cellStyle name="제목 3 29" xfId="1869"/>
    <cellStyle name="제목 3 3" xfId="1870"/>
    <cellStyle name="제목 3 3 2" xfId="2592"/>
    <cellStyle name="제목 3 3 3" xfId="6364"/>
    <cellStyle name="제목 3 30" xfId="1871"/>
    <cellStyle name="제목 3 31" xfId="1872"/>
    <cellStyle name="제목 3 32" xfId="7553"/>
    <cellStyle name="제목 3 4" xfId="1873"/>
    <cellStyle name="제목 3 5" xfId="1874"/>
    <cellStyle name="제목 3 6" xfId="1875"/>
    <cellStyle name="제목 3 7" xfId="1876"/>
    <cellStyle name="제목 3 8" xfId="1877"/>
    <cellStyle name="제목 3 9" xfId="1878"/>
    <cellStyle name="제목 4" xfId="2110" builtinId="19" customBuiltin="1"/>
    <cellStyle name="제목 4 10" xfId="1879"/>
    <cellStyle name="제목 4 11" xfId="1880"/>
    <cellStyle name="제목 4 12" xfId="1881"/>
    <cellStyle name="제목 4 13" xfId="1882"/>
    <cellStyle name="제목 4 14" xfId="1883"/>
    <cellStyle name="제목 4 15" xfId="1884"/>
    <cellStyle name="제목 4 16" xfId="1885"/>
    <cellStyle name="제목 4 17" xfId="1886"/>
    <cellStyle name="제목 4 18" xfId="1887"/>
    <cellStyle name="제목 4 19" xfId="1888"/>
    <cellStyle name="제목 4 2" xfId="1889"/>
    <cellStyle name="제목 4 2 2" xfId="4217"/>
    <cellStyle name="제목 4 2 2 2" xfId="2236"/>
    <cellStyle name="제목 4 2 3" xfId="6518"/>
    <cellStyle name="제목 4 20" xfId="1890"/>
    <cellStyle name="제목 4 21" xfId="1891"/>
    <cellStyle name="제목 4 22" xfId="1892"/>
    <cellStyle name="제목 4 23" xfId="1893"/>
    <cellStyle name="제목 4 24" xfId="1894"/>
    <cellStyle name="제목 4 25" xfId="1895"/>
    <cellStyle name="제목 4 26" xfId="1896"/>
    <cellStyle name="제목 4 27" xfId="1897"/>
    <cellStyle name="제목 4 28" xfId="1898"/>
    <cellStyle name="제목 4 29" xfId="1899"/>
    <cellStyle name="제목 4 3" xfId="1900"/>
    <cellStyle name="제목 4 3 2" xfId="7220"/>
    <cellStyle name="제목 4 3 3" xfId="6384"/>
    <cellStyle name="제목 4 30" xfId="1901"/>
    <cellStyle name="제목 4 31" xfId="1902"/>
    <cellStyle name="제목 4 32" xfId="6468"/>
    <cellStyle name="제목 4 4" xfId="1903"/>
    <cellStyle name="제목 4 5" xfId="1904"/>
    <cellStyle name="제목 4 6" xfId="1905"/>
    <cellStyle name="제목 4 7" xfId="1906"/>
    <cellStyle name="제목 4 8" xfId="1907"/>
    <cellStyle name="제목 4 9" xfId="1908"/>
    <cellStyle name="제목 5" xfId="1909"/>
    <cellStyle name="제목 5 2" xfId="4218"/>
    <cellStyle name="제목 5 2 2" xfId="7590"/>
    <cellStyle name="제목 5 3" xfId="2413"/>
    <cellStyle name="제목 6" xfId="1910"/>
    <cellStyle name="제목 6 2" xfId="6847"/>
    <cellStyle name="제목 6 3" xfId="2691"/>
    <cellStyle name="제목 7" xfId="1911"/>
    <cellStyle name="제목 8" xfId="1912"/>
    <cellStyle name="제목 9" xfId="1913"/>
    <cellStyle name="제목1" xfId="1914"/>
    <cellStyle name="제목2" xfId="1915"/>
    <cellStyle name="제조번호" xfId="5164"/>
    <cellStyle name="제조번호 2" xfId="14084"/>
    <cellStyle name="좋은양식" xfId="1916"/>
    <cellStyle name="좋음" xfId="2111" builtinId="26" customBuiltin="1"/>
    <cellStyle name="좋음 10" xfId="1917"/>
    <cellStyle name="좋음 11" xfId="1918"/>
    <cellStyle name="좋음 12" xfId="1919"/>
    <cellStyle name="좋음 13" xfId="1920"/>
    <cellStyle name="좋음 14" xfId="1921"/>
    <cellStyle name="좋음 15" xfId="1922"/>
    <cellStyle name="좋음 16" xfId="1923"/>
    <cellStyle name="좋음 17" xfId="1924"/>
    <cellStyle name="좋음 18" xfId="1925"/>
    <cellStyle name="좋음 19" xfId="1926"/>
    <cellStyle name="좋음 2" xfId="1927"/>
    <cellStyle name="좋음 2 2" xfId="4219"/>
    <cellStyle name="좋음 2 2 2" xfId="7286"/>
    <cellStyle name="좋음 2 3" xfId="3084"/>
    <cellStyle name="좋음 20" xfId="1928"/>
    <cellStyle name="좋음 21" xfId="1929"/>
    <cellStyle name="좋음 22" xfId="1930"/>
    <cellStyle name="좋음 23" xfId="1931"/>
    <cellStyle name="좋음 24" xfId="1932"/>
    <cellStyle name="좋음 25" xfId="1933"/>
    <cellStyle name="좋음 26" xfId="1934"/>
    <cellStyle name="좋음 27" xfId="1935"/>
    <cellStyle name="좋음 28" xfId="1936"/>
    <cellStyle name="좋음 29" xfId="1937"/>
    <cellStyle name="좋음 3" xfId="1938"/>
    <cellStyle name="좋음 3 2" xfId="6296"/>
    <cellStyle name="좋음 3 3" xfId="2246"/>
    <cellStyle name="좋음 30" xfId="1939"/>
    <cellStyle name="좋음 31" xfId="1940"/>
    <cellStyle name="좋음 32" xfId="2385"/>
    <cellStyle name="좋음 4" xfId="1941"/>
    <cellStyle name="좋음 5" xfId="1942"/>
    <cellStyle name="좋음 6" xfId="1943"/>
    <cellStyle name="좋음 7" xfId="1944"/>
    <cellStyle name="좋음 8" xfId="1945"/>
    <cellStyle name="좋음 9" xfId="1946"/>
    <cellStyle name="증감" xfId="5165"/>
    <cellStyle name="지정되지 않음" xfId="1947"/>
    <cellStyle name="지정되지 않음 2" xfId="5522"/>
    <cellStyle name="지정되지 않음 3" xfId="4436"/>
    <cellStyle name="钎霖_惫寇bal" xfId="1948"/>
    <cellStyle name="千分位[0]_GARMENT STEP FORM HK" xfId="1949"/>
    <cellStyle name="千分位_GARMENT STEP FORM HK" xfId="1950"/>
    <cellStyle name="千位分隔[0]_01_pol" xfId="5166"/>
    <cellStyle name="출력" xfId="2115" builtinId="21" customBuiltin="1"/>
    <cellStyle name="출력 10" xfId="1951"/>
    <cellStyle name="출력 11" xfId="1952"/>
    <cellStyle name="출력 12" xfId="1953"/>
    <cellStyle name="출력 13" xfId="1954"/>
    <cellStyle name="출력 14" xfId="1955"/>
    <cellStyle name="출력 15" xfId="1956"/>
    <cellStyle name="출력 16" xfId="1957"/>
    <cellStyle name="출력 17" xfId="1958"/>
    <cellStyle name="출력 18" xfId="1959"/>
    <cellStyle name="출력 19" xfId="1960"/>
    <cellStyle name="출력 2" xfId="1961"/>
    <cellStyle name="출력 2 2" xfId="4220"/>
    <cellStyle name="출력 2 2 10" xfId="5975"/>
    <cellStyle name="출력 2 2 11" xfId="6964"/>
    <cellStyle name="출력 2 2 12" xfId="6963"/>
    <cellStyle name="출력 2 2 13" xfId="5971"/>
    <cellStyle name="출력 2 2 14" xfId="5949"/>
    <cellStyle name="출력 2 2 15" xfId="7115"/>
    <cellStyle name="출력 2 2 16" xfId="2336"/>
    <cellStyle name="출력 2 2 17" xfId="2359"/>
    <cellStyle name="출력 2 2 18" xfId="2922"/>
    <cellStyle name="출력 2 2 19" xfId="6810"/>
    <cellStyle name="출력 2 2 2" xfId="5790"/>
    <cellStyle name="출력 2 2 2 10" xfId="2820"/>
    <cellStyle name="출력 2 2 2 11" xfId="6861"/>
    <cellStyle name="출력 2 2 2 12" xfId="6334"/>
    <cellStyle name="출력 2 2 2 13" xfId="2202"/>
    <cellStyle name="출력 2 2 2 14" xfId="2923"/>
    <cellStyle name="출력 2 2 2 15" xfId="2437"/>
    <cellStyle name="출력 2 2 2 16" xfId="2535"/>
    <cellStyle name="출력 2 2 2 17" xfId="2465"/>
    <cellStyle name="출력 2 2 2 18" xfId="14122"/>
    <cellStyle name="출력 2 2 2 19" xfId="5990"/>
    <cellStyle name="출력 2 2 2 2" xfId="7075"/>
    <cellStyle name="출력 2 2 2 20" xfId="6452"/>
    <cellStyle name="출력 2 2 2 21" xfId="14016"/>
    <cellStyle name="출력 2 2 2 22" xfId="2766"/>
    <cellStyle name="출력 2 2 2 23" xfId="2933"/>
    <cellStyle name="출력 2 2 2 24" xfId="6207"/>
    <cellStyle name="출력 2 2 2 25" xfId="7178"/>
    <cellStyle name="출력 2 2 2 26" xfId="15077"/>
    <cellStyle name="출력 2 2 2 27" xfId="14351"/>
    <cellStyle name="출력 2 2 2 28" xfId="14896"/>
    <cellStyle name="출력 2 2 2 29" xfId="14915"/>
    <cellStyle name="출력 2 2 2 3" xfId="6469"/>
    <cellStyle name="출력 2 2 2 30" xfId="14588"/>
    <cellStyle name="출력 2 2 2 31" xfId="14744"/>
    <cellStyle name="출력 2 2 2 32" xfId="14980"/>
    <cellStyle name="출력 2 2 2 33" xfId="14843"/>
    <cellStyle name="출력 2 2 2 34" xfId="14667"/>
    <cellStyle name="출력 2 2 2 35" xfId="15013"/>
    <cellStyle name="출력 2 2 2 36" xfId="15038"/>
    <cellStyle name="출력 2 2 2 37" xfId="14295"/>
    <cellStyle name="출력 2 2 2 38" xfId="14877"/>
    <cellStyle name="출력 2 2 2 39" xfId="14985"/>
    <cellStyle name="출력 2 2 2 4" xfId="6769"/>
    <cellStyle name="출력 2 2 2 40" xfId="14958"/>
    <cellStyle name="출력 2 2 2 41" xfId="14752"/>
    <cellStyle name="출력 2 2 2 42" xfId="14587"/>
    <cellStyle name="출력 2 2 2 43" xfId="15181"/>
    <cellStyle name="출력 2 2 2 44" xfId="14803"/>
    <cellStyle name="출력 2 2 2 45" xfId="14763"/>
    <cellStyle name="출력 2 2 2 46" xfId="14829"/>
    <cellStyle name="출력 2 2 2 47" xfId="15002"/>
    <cellStyle name="출력 2 2 2 48" xfId="15395"/>
    <cellStyle name="출력 2 2 2 49" xfId="14359"/>
    <cellStyle name="출력 2 2 2 5" xfId="6805"/>
    <cellStyle name="출력 2 2 2 50" xfId="16407"/>
    <cellStyle name="출력 2 2 2 51" xfId="16517"/>
    <cellStyle name="출력 2 2 2 52" xfId="15725"/>
    <cellStyle name="출력 2 2 2 53" xfId="16246"/>
    <cellStyle name="출력 2 2 2 54" xfId="16307"/>
    <cellStyle name="출력 2 2 2 55" xfId="15936"/>
    <cellStyle name="출력 2 2 2 56" xfId="16082"/>
    <cellStyle name="출력 2 2 2 57" xfId="16159"/>
    <cellStyle name="출력 2 2 2 58" xfId="16242"/>
    <cellStyle name="출력 2 2 2 59" xfId="16216"/>
    <cellStyle name="출력 2 2 2 6" xfId="2444"/>
    <cellStyle name="출력 2 2 2 60" xfId="16248"/>
    <cellStyle name="출력 2 2 2 61" xfId="15726"/>
    <cellStyle name="출력 2 2 2 62" xfId="15675"/>
    <cellStyle name="출력 2 2 2 63" xfId="16134"/>
    <cellStyle name="출력 2 2 2 64" xfId="15782"/>
    <cellStyle name="출력 2 2 2 65" xfId="15947"/>
    <cellStyle name="출력 2 2 2 66" xfId="15916"/>
    <cellStyle name="출력 2 2 2 67" xfId="15867"/>
    <cellStyle name="출력 2 2 2 68" xfId="15807"/>
    <cellStyle name="출력 2 2 2 69" xfId="16229"/>
    <cellStyle name="출력 2 2 2 7" xfId="2587"/>
    <cellStyle name="출력 2 2 2 70" xfId="15667"/>
    <cellStyle name="출력 2 2 2 71" xfId="16588"/>
    <cellStyle name="출력 2 2 2 72" xfId="16841"/>
    <cellStyle name="출력 2 2 2 73" xfId="16267"/>
    <cellStyle name="출력 2 2 2 8" xfId="2163"/>
    <cellStyle name="출력 2 2 2 9" xfId="2330"/>
    <cellStyle name="출력 2 2 20" xfId="6668"/>
    <cellStyle name="출력 2 2 21" xfId="2496"/>
    <cellStyle name="출력 2 2 22" xfId="2572"/>
    <cellStyle name="출력 2 2 23" xfId="14090"/>
    <cellStyle name="출력 2 2 24" xfId="14062"/>
    <cellStyle name="출력 2 2 25" xfId="14050"/>
    <cellStyle name="출력 2 2 26" xfId="5940"/>
    <cellStyle name="출력 2 2 27" xfId="3005"/>
    <cellStyle name="출력 2 2 28" xfId="2566"/>
    <cellStyle name="출력 2 2 29" xfId="14779"/>
    <cellStyle name="출력 2 2 3" xfId="5887"/>
    <cellStyle name="출력 2 2 3 10" xfId="7349"/>
    <cellStyle name="출력 2 2 3 11" xfId="7384"/>
    <cellStyle name="출력 2 2 3 12" xfId="7410"/>
    <cellStyle name="출력 2 2 3 13" xfId="7437"/>
    <cellStyle name="출력 2 2 3 14" xfId="7464"/>
    <cellStyle name="출력 2 2 3 15" xfId="7022"/>
    <cellStyle name="출력 2 2 3 16" xfId="7526"/>
    <cellStyle name="출력 2 2 3 17" xfId="7557"/>
    <cellStyle name="출력 2 2 3 18" xfId="7594"/>
    <cellStyle name="출력 2 2 3 19" xfId="7630"/>
    <cellStyle name="출력 2 2 3 2" xfId="7130"/>
    <cellStyle name="출력 2 2 3 20" xfId="14144"/>
    <cellStyle name="출력 2 2 3 21" xfId="14168"/>
    <cellStyle name="출력 2 2 3 22" xfId="14190"/>
    <cellStyle name="출력 2 2 3 23" xfId="14211"/>
    <cellStyle name="출력 2 2 3 24" xfId="14232"/>
    <cellStyle name="출력 2 2 3 25" xfId="14255"/>
    <cellStyle name="출력 2 2 3 26" xfId="14059"/>
    <cellStyle name="출력 2 2 3 27" xfId="6678"/>
    <cellStyle name="출력 2 2 3 28" xfId="15214"/>
    <cellStyle name="출력 2 2 3 29" xfId="15237"/>
    <cellStyle name="출력 2 2 3 3" xfId="7167"/>
    <cellStyle name="출력 2 2 3 30" xfId="15266"/>
    <cellStyle name="출력 2 2 3 31" xfId="14995"/>
    <cellStyle name="출력 2 2 3 32" xfId="15287"/>
    <cellStyle name="출력 2 2 3 33" xfId="15316"/>
    <cellStyle name="출력 2 2 3 34" xfId="15352"/>
    <cellStyle name="출력 2 2 3 35" xfId="15371"/>
    <cellStyle name="출력 2 2 3 36" xfId="15398"/>
    <cellStyle name="출력 2 2 3 37" xfId="15416"/>
    <cellStyle name="출력 2 2 3 38" xfId="14299"/>
    <cellStyle name="출력 2 2 3 39" xfId="15445"/>
    <cellStyle name="출력 2 2 3 4" xfId="7190"/>
    <cellStyle name="출력 2 2 3 40" xfId="15470"/>
    <cellStyle name="출력 2 2 3 41" xfId="15201"/>
    <cellStyle name="출력 2 2 3 42" xfId="15493"/>
    <cellStyle name="출력 2 2 3 43" xfId="15507"/>
    <cellStyle name="출력 2 2 3 44" xfId="15521"/>
    <cellStyle name="출력 2 2 3 45" xfId="15536"/>
    <cellStyle name="출력 2 2 3 46" xfId="15553"/>
    <cellStyle name="출력 2 2 3 47" xfId="15576"/>
    <cellStyle name="출력 2 2 3 48" xfId="15602"/>
    <cellStyle name="출력 2 2 3 49" xfId="15622"/>
    <cellStyle name="출력 2 2 3 5" xfId="7214"/>
    <cellStyle name="출력 2 2 3 50" xfId="15639"/>
    <cellStyle name="출력 2 2 3 51" xfId="14404"/>
    <cellStyle name="출력 2 2 3 52" xfId="16476"/>
    <cellStyle name="출력 2 2 3 53" xfId="16548"/>
    <cellStyle name="출력 2 2 3 54" xfId="16568"/>
    <cellStyle name="출력 2 2 3 55" xfId="16584"/>
    <cellStyle name="출력 2 2 3 56" xfId="16602"/>
    <cellStyle name="출력 2 2 3 57" xfId="16628"/>
    <cellStyle name="출력 2 2 3 58" xfId="16650"/>
    <cellStyle name="출력 2 2 3 59" xfId="16677"/>
    <cellStyle name="출력 2 2 3 6" xfId="7244"/>
    <cellStyle name="출력 2 2 3 60" xfId="16703"/>
    <cellStyle name="출력 2 2 3 61" xfId="16728"/>
    <cellStyle name="출력 2 2 3 62" xfId="16745"/>
    <cellStyle name="출력 2 2 3 63" xfId="16767"/>
    <cellStyle name="출력 2 2 3 64" xfId="16786"/>
    <cellStyle name="출력 2 2 3 65" xfId="16259"/>
    <cellStyle name="출력 2 2 3 66" xfId="16110"/>
    <cellStyle name="출력 2 2 3 67" xfId="16815"/>
    <cellStyle name="출력 2 2 3 68" xfId="16834"/>
    <cellStyle name="출력 2 2 3 69" xfId="16857"/>
    <cellStyle name="출력 2 2 3 7" xfId="3047"/>
    <cellStyle name="출력 2 2 3 70" xfId="16884"/>
    <cellStyle name="출력 2 2 3 71" xfId="16908"/>
    <cellStyle name="출력 2 2 3 72" xfId="16914"/>
    <cellStyle name="출력 2 2 3 73" xfId="16959"/>
    <cellStyle name="출력 2 2 3 74" xfId="16979"/>
    <cellStyle name="출력 2 2 3 75" xfId="15730"/>
    <cellStyle name="출력 2 2 3 76" xfId="17002"/>
    <cellStyle name="출력 2 2 3 8" xfId="7288"/>
    <cellStyle name="출력 2 2 3 9" xfId="7317"/>
    <cellStyle name="출력 2 2 30" xfId="14525"/>
    <cellStyle name="출력 2 2 31" xfId="14993"/>
    <cellStyle name="출력 2 2 32" xfId="14951"/>
    <cellStyle name="출력 2 2 33" xfId="14494"/>
    <cellStyle name="출력 2 2 34" xfId="14898"/>
    <cellStyle name="출력 2 2 35" xfId="14930"/>
    <cellStyle name="출력 2 2 36" xfId="14286"/>
    <cellStyle name="출력 2 2 37" xfId="14809"/>
    <cellStyle name="출력 2 2 38" xfId="14285"/>
    <cellStyle name="출력 2 2 39" xfId="15191"/>
    <cellStyle name="출력 2 2 4" xfId="6390"/>
    <cellStyle name="출력 2 2 40" xfId="14402"/>
    <cellStyle name="출력 2 2 41" xfId="14485"/>
    <cellStyle name="출력 2 2 42" xfId="14467"/>
    <cellStyle name="출력 2 2 43" xfId="14686"/>
    <cellStyle name="출력 2 2 44" xfId="14367"/>
    <cellStyle name="출력 2 2 45" xfId="15345"/>
    <cellStyle name="출력 2 2 46" xfId="15293"/>
    <cellStyle name="출력 2 2 47" xfId="14564"/>
    <cellStyle name="출력 2 2 48" xfId="14997"/>
    <cellStyle name="출력 2 2 49" xfId="14529"/>
    <cellStyle name="출력 2 2 5" xfId="2780"/>
    <cellStyle name="출력 2 2 50" xfId="14459"/>
    <cellStyle name="출력 2 2 51" xfId="15322"/>
    <cellStyle name="출력 2 2 52" xfId="14477"/>
    <cellStyle name="출력 2 2 53" xfId="16147"/>
    <cellStyle name="출력 2 2 54" xfId="15749"/>
    <cellStyle name="출력 2 2 55" xfId="15902"/>
    <cellStyle name="출력 2 2 56" xfId="16311"/>
    <cellStyle name="출력 2 2 57" xfId="16436"/>
    <cellStyle name="출력 2 2 58" xfId="16349"/>
    <cellStyle name="출력 2 2 59" xfId="15946"/>
    <cellStyle name="출력 2 2 6" xfId="2360"/>
    <cellStyle name="출력 2 2 60" xfId="15714"/>
    <cellStyle name="출력 2 2 61" xfId="16256"/>
    <cellStyle name="출력 2 2 62" xfId="16368"/>
    <cellStyle name="출력 2 2 63" xfId="15924"/>
    <cellStyle name="출력 2 2 64" xfId="16042"/>
    <cellStyle name="출력 2 2 65" xfId="16073"/>
    <cellStyle name="출력 2 2 66" xfId="15875"/>
    <cellStyle name="출력 2 2 67" xfId="16091"/>
    <cellStyle name="출력 2 2 68" xfId="15968"/>
    <cellStyle name="출력 2 2 69" xfId="16152"/>
    <cellStyle name="출력 2 2 7" xfId="6342"/>
    <cellStyle name="출력 2 2 70" xfId="15952"/>
    <cellStyle name="출력 2 2 71" xfId="16325"/>
    <cellStyle name="출력 2 2 72" xfId="15677"/>
    <cellStyle name="출력 2 2 73" xfId="15822"/>
    <cellStyle name="출력 2 2 74" xfId="15854"/>
    <cellStyle name="출력 2 2 75" xfId="15874"/>
    <cellStyle name="출력 2 2 76" xfId="16709"/>
    <cellStyle name="출력 2 2 8" xfId="6039"/>
    <cellStyle name="출력 2 2 9" xfId="2190"/>
    <cellStyle name="출력 2 3" xfId="6045"/>
    <cellStyle name="출력 2 3 2" xfId="13899"/>
    <cellStyle name="출력 2 3 2 2" xfId="17248"/>
    <cellStyle name="출력 2 3 3" xfId="17076"/>
    <cellStyle name="출력 2 4" xfId="8178"/>
    <cellStyle name="출력 2 4 2" xfId="13906"/>
    <cellStyle name="출력 2 4 2 2" xfId="17255"/>
    <cellStyle name="출력 2 4 3" xfId="17083"/>
    <cellStyle name="출력 20" xfId="1962"/>
    <cellStyle name="출력 21" xfId="1963"/>
    <cellStyle name="출력 22" xfId="1964"/>
    <cellStyle name="출력 23" xfId="1965"/>
    <cellStyle name="출력 24" xfId="1966"/>
    <cellStyle name="출력 25" xfId="1967"/>
    <cellStyle name="출력 26" xfId="1968"/>
    <cellStyle name="출력 27" xfId="1969"/>
    <cellStyle name="출력 28" xfId="1970"/>
    <cellStyle name="출력 29" xfId="1971"/>
    <cellStyle name="출력 3" xfId="1972"/>
    <cellStyle name="출력 3 2" xfId="5929"/>
    <cellStyle name="출력 3 2 2" xfId="8181"/>
    <cellStyle name="출력 3 2 2 2" xfId="13908"/>
    <cellStyle name="출력 3 2 2 2 2" xfId="17257"/>
    <cellStyle name="출력 3 2 2 3" xfId="17085"/>
    <cellStyle name="출력 3 2 3" xfId="13901"/>
    <cellStyle name="출력 3 2 3 2" xfId="17250"/>
    <cellStyle name="출력 3 2 4" xfId="17078"/>
    <cellStyle name="출력 3 3" xfId="8180"/>
    <cellStyle name="출력 3 3 2" xfId="13907"/>
    <cellStyle name="출력 3 3 2 2" xfId="17256"/>
    <cellStyle name="출력 3 3 3" xfId="17084"/>
    <cellStyle name="출력 3 4" xfId="6690"/>
    <cellStyle name="출력 3 4 2" xfId="13900"/>
    <cellStyle name="출력 3 4 2 2" xfId="17249"/>
    <cellStyle name="출력 3 4 3" xfId="17077"/>
    <cellStyle name="출력 30" xfId="1973"/>
    <cellStyle name="출력 31" xfId="1974"/>
    <cellStyle name="출력 32" xfId="5983"/>
    <cellStyle name="출력 32 2" xfId="13856"/>
    <cellStyle name="출력 32 2 2" xfId="17205"/>
    <cellStyle name="출력 32 3" xfId="17030"/>
    <cellStyle name="출력 4" xfId="1975"/>
    <cellStyle name="출력 5" xfId="1976"/>
    <cellStyle name="출력 6" xfId="1977"/>
    <cellStyle name="출력 7" xfId="1978"/>
    <cellStyle name="출력 8" xfId="1979"/>
    <cellStyle name="출력 9" xfId="1980"/>
    <cellStyle name="캅셀" xfId="5167"/>
    <cellStyle name="콤냡?&lt;_x000f_$??: `1_1" xfId="1981"/>
    <cellStyle name="콤냡?&lt;_x000f_$??:_x0009_`1_1" xfId="1982"/>
    <cellStyle name="콤마 [0]" xfId="1983"/>
    <cellStyle name="콤마 [0] 2" xfId="5168"/>
    <cellStyle name="콤마 [2]" xfId="5169"/>
    <cellStyle name="콤마 [2] 2" xfId="5554"/>
    <cellStyle name="콤마 [2] 2 2" xfId="14110"/>
    <cellStyle name="콤마 [2] 3" xfId="5651"/>
    <cellStyle name="콤마 [2] 3 2" xfId="14113"/>
    <cellStyle name="콤마 [2] 4" xfId="14085"/>
    <cellStyle name="콤마_   " xfId="5170"/>
    <cellStyle name="콥막 [0]" xfId="5171"/>
    <cellStyle name="콥막 [0] 2" xfId="5555"/>
    <cellStyle name="콥막 [0] 3" xfId="5652"/>
    <cellStyle name="큰글자" xfId="5172"/>
    <cellStyle name="통T" xfId="1984"/>
    <cellStyle name="通貨 [0.00]_BOND SELL LIST" xfId="1985"/>
    <cellStyle name="통화 [0] 2" xfId="1986"/>
    <cellStyle name="통화 [0] 2 2" xfId="4221"/>
    <cellStyle name="통화 [0] 2 2 2" xfId="4222"/>
    <cellStyle name="통화 [0] 2 2 3" xfId="4223"/>
    <cellStyle name="통화 [0] 2 3" xfId="4224"/>
    <cellStyle name="통화 [0] 2 3 2" xfId="4225"/>
    <cellStyle name="통화 [0] 2 3 3" xfId="4226"/>
    <cellStyle name="통화 [0] 2 4" xfId="5173"/>
    <cellStyle name="통화 [0] 3" xfId="1987"/>
    <cellStyle name="통화 [0ဠ_Model mix1_원가 " xfId="5174"/>
    <cellStyle name="通貨_BOND SELL LIST" xfId="1988"/>
    <cellStyle name="톶확 [0]" xfId="5175"/>
    <cellStyle name="톶확 [0] 2" xfId="5556"/>
    <cellStyle name="톶확 [0] 3" xfId="5653"/>
    <cellStyle name="트럭" xfId="1989"/>
    <cellStyle name="烹拳 [0]_??喊 " xfId="5176"/>
    <cellStyle name="烹拳_??喊 " xfId="5177"/>
    <cellStyle name="퍼센트" xfId="1990"/>
    <cellStyle name="퍼센트 - 유형2" xfId="5178"/>
    <cellStyle name="퍼센트_ 우리F&amp;I 연결정산표 검토의 워크시트" xfId="5179"/>
    <cellStyle name="평" xfId="1991"/>
    <cellStyle name="표준" xfId="0" builtinId="0" customBuiltin="1"/>
    <cellStyle name="표준 10" xfId="1992"/>
    <cellStyle name="표준 10 2" xfId="1993"/>
    <cellStyle name="표준 10 2 2" xfId="2989"/>
    <cellStyle name="표준 10 3" xfId="4555"/>
    <cellStyle name="표준 10 3 2" xfId="7036"/>
    <cellStyle name="표준 10 4" xfId="5180"/>
    <cellStyle name="표준 11" xfId="1994"/>
    <cellStyle name="표준 11 2" xfId="4554"/>
    <cellStyle name="표준 11 3" xfId="5181"/>
    <cellStyle name="표준 12" xfId="1995"/>
    <cellStyle name="표준 12 2" xfId="4553"/>
    <cellStyle name="표준 12 3" xfId="5182"/>
    <cellStyle name="표준 13" xfId="1996"/>
    <cellStyle name="표준 13 2" xfId="4552"/>
    <cellStyle name="표준 13 2 2" xfId="5427"/>
    <cellStyle name="표준 13 3" xfId="5425"/>
    <cellStyle name="표준 14" xfId="1997"/>
    <cellStyle name="표준 14 2" xfId="4551"/>
    <cellStyle name="표준 15" xfId="1998"/>
    <cellStyle name="표준 15 2" xfId="4227"/>
    <cellStyle name="표준 15 3" xfId="4550"/>
    <cellStyle name="표준 15 3 2" xfId="2601"/>
    <cellStyle name="표준 15 4" xfId="5571"/>
    <cellStyle name="표준 16" xfId="1999"/>
    <cellStyle name="표준 16 2" xfId="4549"/>
    <cellStyle name="표준 17" xfId="2000"/>
    <cellStyle name="표준 17 2" xfId="4250"/>
    <cellStyle name="표준 18" xfId="2001"/>
    <cellStyle name="표준 19" xfId="2002"/>
    <cellStyle name="표준 19 2" xfId="4545"/>
    <cellStyle name="표준 2" xfId="3126"/>
    <cellStyle name="표준 2 10" xfId="2003"/>
    <cellStyle name="표준 2 11" xfId="2004"/>
    <cellStyle name="표준 2 12" xfId="2005"/>
    <cellStyle name="표준 2 13" xfId="2006"/>
    <cellStyle name="표준 2 14" xfId="2007"/>
    <cellStyle name="표준 2 15" xfId="4435"/>
    <cellStyle name="표준 2 2" xfId="2008"/>
    <cellStyle name="표준 2 2 10" xfId="2009"/>
    <cellStyle name="표준 2 2 11" xfId="2010"/>
    <cellStyle name="표준 2 2 12" xfId="2011"/>
    <cellStyle name="표준 2 2 13" xfId="2012"/>
    <cellStyle name="표준 2 2 14" xfId="2013"/>
    <cellStyle name="표준 2 2 15" xfId="4548"/>
    <cellStyle name="표준 2 2 2" xfId="2014"/>
    <cellStyle name="표준 2 2 2 10" xfId="2015"/>
    <cellStyle name="표준 2 2 2 11" xfId="2016"/>
    <cellStyle name="표준 2 2 2 12" xfId="2017"/>
    <cellStyle name="표준 2 2 2 13" xfId="5183"/>
    <cellStyle name="표준 2 2 2 13 2" xfId="7139"/>
    <cellStyle name="표준 2 2 2 2" xfId="2018"/>
    <cellStyle name="표준 2 2 2 2 2" xfId="4228"/>
    <cellStyle name="표준 2 2 2 3" xfId="2019"/>
    <cellStyle name="표준 2 2 2 4" xfId="2020"/>
    <cellStyle name="표준 2 2 2 5" xfId="2021"/>
    <cellStyle name="표준 2 2 2 6" xfId="2022"/>
    <cellStyle name="표준 2 2 2 7" xfId="2023"/>
    <cellStyle name="표준 2 2 2 8" xfId="2024"/>
    <cellStyle name="표준 2 2 2 9" xfId="2025"/>
    <cellStyle name="표준 2 2 3" xfId="2026"/>
    <cellStyle name="표준 2 2 3 2" xfId="4230"/>
    <cellStyle name="표준 2 2 3 2 2" xfId="4231"/>
    <cellStyle name="표준 2 2 3 2 2 2" xfId="4232"/>
    <cellStyle name="표준 2 2 3 3" xfId="4229"/>
    <cellStyle name="표준 2 2 3 4" xfId="7210"/>
    <cellStyle name="표준 2 2 4" xfId="2027"/>
    <cellStyle name="표준 2 2 4 2" xfId="4233"/>
    <cellStyle name="표준 2 2 5" xfId="2028"/>
    <cellStyle name="표준 2 2 5 2" xfId="6521"/>
    <cellStyle name="표준 2 2 6" xfId="2029"/>
    <cellStyle name="표준 2 2 7" xfId="2030"/>
    <cellStyle name="표준 2 2 8" xfId="2031"/>
    <cellStyle name="표준 2 2 9" xfId="2032"/>
    <cellStyle name="표준 2 25" xfId="2033"/>
    <cellStyle name="표준 2 3" xfId="2034"/>
    <cellStyle name="표준 2 3 2" xfId="2035"/>
    <cellStyle name="표준 2 3 2 2" xfId="4235"/>
    <cellStyle name="표준 2 3 2 2 2" xfId="6618"/>
    <cellStyle name="표준 2 3 3" xfId="4234"/>
    <cellStyle name="표준 2 3 4" xfId="5184"/>
    <cellStyle name="표준 2 4" xfId="2036"/>
    <cellStyle name="표준 2 4 2" xfId="2037"/>
    <cellStyle name="표준 2 4 2 2" xfId="2416"/>
    <cellStyle name="표준 2 4 3" xfId="5632"/>
    <cellStyle name="표준 2 5" xfId="2038"/>
    <cellStyle name="표준 2 5 2" xfId="4544"/>
    <cellStyle name="표준 2 5 2 2" xfId="6308"/>
    <cellStyle name="표준 2 6" xfId="2039"/>
    <cellStyle name="표준 2 7" xfId="2040"/>
    <cellStyle name="표준 2 8" xfId="2041"/>
    <cellStyle name="표준 2 9" xfId="2042"/>
    <cellStyle name="표준 2_9500 우리F&amp;I 연결package 검토_0809의 워크시트" xfId="5185"/>
    <cellStyle name="표준 20" xfId="2043"/>
    <cellStyle name="표준 21" xfId="2044"/>
    <cellStyle name="표준 22" xfId="2045"/>
    <cellStyle name="표준 23" xfId="2046"/>
    <cellStyle name="표준 24" xfId="4557"/>
    <cellStyle name="표준 24 2" xfId="2205"/>
    <cellStyle name="표준 25" xfId="4546"/>
    <cellStyle name="표준 25 2" xfId="13783"/>
    <cellStyle name="표준 25 2 2" xfId="13830"/>
    <cellStyle name="표준 25 2 2 2" xfId="14011"/>
    <cellStyle name="표준 25 2 2 2 2" xfId="17361"/>
    <cellStyle name="표준 25 2 2 3" xfId="17167"/>
    <cellStyle name="표준 25 2 3" xfId="13931"/>
    <cellStyle name="표준 25 2 3 2" xfId="17281"/>
    <cellStyle name="표준 25 2 4" xfId="17108"/>
    <cellStyle name="표준 25 3" xfId="2720"/>
    <cellStyle name="표준 25 3 2" xfId="13833"/>
    <cellStyle name="표준 25 3 2 2" xfId="17180"/>
    <cellStyle name="표준 25 3 3" xfId="13947"/>
    <cellStyle name="표준 25 3 3 2" xfId="17297"/>
    <cellStyle name="표준 25 3 4" xfId="17044"/>
    <cellStyle name="표준 25 4" xfId="13822"/>
    <cellStyle name="표준 25 4 2" xfId="13991"/>
    <cellStyle name="표준 25 4 2 2" xfId="17341"/>
    <cellStyle name="표준 25 4 3" xfId="17147"/>
    <cellStyle name="표준 25 5" xfId="13851"/>
    <cellStyle name="표준 25 5 2" xfId="17200"/>
    <cellStyle name="표준 25 6" xfId="7162"/>
    <cellStyle name="표준 25 7" xfId="17031"/>
    <cellStyle name="표준 26" xfId="5761"/>
    <cellStyle name="표준 27" xfId="5773"/>
    <cellStyle name="표준 28" xfId="5747"/>
    <cellStyle name="표준 28 2" xfId="15042"/>
    <cellStyle name="표준 28 3" xfId="16377"/>
    <cellStyle name="표준 29" xfId="5796"/>
    <cellStyle name="표준 29 2" xfId="15083"/>
    <cellStyle name="표준 29 3" xfId="16413"/>
    <cellStyle name="표준 3" xfId="2047"/>
    <cellStyle name="표준 3 10" xfId="2048"/>
    <cellStyle name="표준 3 2" xfId="2049"/>
    <cellStyle name="표준 3 2 2" xfId="2050"/>
    <cellStyle name="표준 3 2 2 2" xfId="6621"/>
    <cellStyle name="표준 3 2 3" xfId="2468"/>
    <cellStyle name="표준 3 3" xfId="2051"/>
    <cellStyle name="표준 3 3 2" xfId="2052"/>
    <cellStyle name="표준 3 3 2 2" xfId="6301"/>
    <cellStyle name="표준 3 3 3" xfId="4236"/>
    <cellStyle name="표준 3 3 4" xfId="5523"/>
    <cellStyle name="표준 3 4" xfId="4434"/>
    <cellStyle name="표준 3 4 2" xfId="5959"/>
    <cellStyle name="표준 3 5" xfId="5835"/>
    <cellStyle name="표준 3 5 2" xfId="2333"/>
    <cellStyle name="표준 30" xfId="5785"/>
    <cellStyle name="표준 30 2" xfId="15074"/>
    <cellStyle name="표준 30 3" xfId="16403"/>
    <cellStyle name="표준 31" xfId="5802"/>
    <cellStyle name="표준 31 2" xfId="15089"/>
    <cellStyle name="표준 31 3" xfId="16417"/>
    <cellStyle name="표준 32" xfId="5784"/>
    <cellStyle name="표준 32 10" xfId="2053"/>
    <cellStyle name="표준 32 2" xfId="15073"/>
    <cellStyle name="표준 32 3" xfId="16402"/>
    <cellStyle name="표준 33" xfId="2054"/>
    <cellStyle name="표준 34" xfId="2055"/>
    <cellStyle name="표준 35" xfId="2056"/>
    <cellStyle name="표준 36" xfId="2057"/>
    <cellStyle name="표준 37" xfId="2058"/>
    <cellStyle name="표준 38" xfId="2059"/>
    <cellStyle name="표준 39" xfId="2060"/>
    <cellStyle name="표준 39 2" xfId="4543"/>
    <cellStyle name="표준 4" xfId="2061"/>
    <cellStyle name="표준 4 2" xfId="2062"/>
    <cellStyle name="표준 4 2 2" xfId="4238"/>
    <cellStyle name="표준 4 2 2 2" xfId="5424"/>
    <cellStyle name="표준 4 2 2 2 2" xfId="2349"/>
    <cellStyle name="표준 4 2 3" xfId="5557"/>
    <cellStyle name="표준 4 2 3 2" xfId="6257"/>
    <cellStyle name="표준 4 2 4" xfId="4418"/>
    <cellStyle name="표준 4 3" xfId="2063"/>
    <cellStyle name="표준 4 3 2" xfId="4240"/>
    <cellStyle name="표준 4 3 2 2" xfId="4241"/>
    <cellStyle name="표준 4 3 3" xfId="4239"/>
    <cellStyle name="표준 4 3 4" xfId="5524"/>
    <cellStyle name="표준 4 3 4 2" xfId="2863"/>
    <cellStyle name="표준 4 4" xfId="2064"/>
    <cellStyle name="표준 4 4 2" xfId="4242"/>
    <cellStyle name="표준 4 4 3" xfId="5633"/>
    <cellStyle name="표준 4 5" xfId="4237"/>
    <cellStyle name="표준 4 6" xfId="4433"/>
    <cellStyle name="표준 40" xfId="2065"/>
    <cellStyle name="표준 41" xfId="2066"/>
    <cellStyle name="표준 42" xfId="2067"/>
    <cellStyle name="표준 43" xfId="2068"/>
    <cellStyle name="표준 44" xfId="5775"/>
    <cellStyle name="표준 44 2" xfId="15064"/>
    <cellStyle name="표준 44 3" xfId="16394"/>
    <cellStyle name="표준 45" xfId="5783"/>
    <cellStyle name="표준 45 2" xfId="15072"/>
    <cellStyle name="표준 45 3" xfId="16401"/>
    <cellStyle name="표준 46" xfId="2069"/>
    <cellStyle name="표준 47" xfId="2070"/>
    <cellStyle name="표준 48" xfId="2071"/>
    <cellStyle name="표준 49" xfId="2072"/>
    <cellStyle name="표준 5" xfId="2073"/>
    <cellStyle name="표준 5 2" xfId="2074"/>
    <cellStyle name="표준 5 2 2" xfId="5426"/>
    <cellStyle name="표준 5 2 2 2" xfId="2810"/>
    <cellStyle name="표준 5 3" xfId="3127"/>
    <cellStyle name="표준 5 3 2" xfId="4244"/>
    <cellStyle name="표준 5 3 2 2" xfId="7508"/>
    <cellStyle name="표준 5 3 3" xfId="5634"/>
    <cellStyle name="표준 5 3 4" xfId="5682"/>
    <cellStyle name="표준 5 3 4 2" xfId="5815"/>
    <cellStyle name="표준 5 3 4 2 2" xfId="15102"/>
    <cellStyle name="표준 5 3 4 2 3" xfId="16430"/>
    <cellStyle name="표준 5 3 4 3" xfId="5905"/>
    <cellStyle name="표준 5 3 4 3 2" xfId="15152"/>
    <cellStyle name="표준 5 3 4 3 3" xfId="16493"/>
    <cellStyle name="표준 5 3 4 4" xfId="15030"/>
    <cellStyle name="표준 5 3 4 5" xfId="16362"/>
    <cellStyle name="표준 5 3 5" xfId="5776"/>
    <cellStyle name="표준 5 3 5 2" xfId="15065"/>
    <cellStyle name="표준 5 3 5 3" xfId="16395"/>
    <cellStyle name="표준 5 3 6" xfId="5876"/>
    <cellStyle name="표준 5 3 6 2" xfId="15130"/>
    <cellStyle name="표준 5 3 6 3" xfId="16467"/>
    <cellStyle name="표준 5 3 7" xfId="2212"/>
    <cellStyle name="표준 5 3 8" xfId="14621"/>
    <cellStyle name="표준 5 3 9" xfId="15999"/>
    <cellStyle name="표준 5 4" xfId="4243"/>
    <cellStyle name="표준 5 4 2" xfId="2162"/>
    <cellStyle name="표준 5 5" xfId="4430"/>
    <cellStyle name="표준 5 5 2" xfId="13823"/>
    <cellStyle name="표준 5 5 2 2" xfId="14004"/>
    <cellStyle name="표준 5 5 2 2 2" xfId="17354"/>
    <cellStyle name="표준 5 5 2 3" xfId="17160"/>
    <cellStyle name="표준 5 5 3" xfId="13834"/>
    <cellStyle name="표준 5 5 3 2" xfId="13948"/>
    <cellStyle name="표준 5 5 3 2 2" xfId="17298"/>
    <cellStyle name="표준 5 5 3 3" xfId="17181"/>
    <cellStyle name="표준 5 5 4" xfId="13869"/>
    <cellStyle name="표준 5 5 4 2" xfId="17218"/>
    <cellStyle name="표준 5 5 5" xfId="6187"/>
    <cellStyle name="표준 5 5 6" xfId="17045"/>
    <cellStyle name="표준 50" xfId="5794"/>
    <cellStyle name="표준 50 2" xfId="15081"/>
    <cellStyle name="표준 50 3" xfId="16411"/>
    <cellStyle name="표준 51" xfId="5793"/>
    <cellStyle name="표준 51 2" xfId="15080"/>
    <cellStyle name="표준 51 3" xfId="16410"/>
    <cellStyle name="표준 52" xfId="5820"/>
    <cellStyle name="표준 52 2" xfId="15107"/>
    <cellStyle name="표준 52 3" xfId="16435"/>
    <cellStyle name="표준 53" xfId="5791"/>
    <cellStyle name="표준 53 2" xfId="15078"/>
    <cellStyle name="표준 53 3" xfId="16408"/>
    <cellStyle name="표준 54" xfId="5840"/>
    <cellStyle name="표준 54 2" xfId="15113"/>
    <cellStyle name="표준 54 3" xfId="16440"/>
    <cellStyle name="표준 55" xfId="5874"/>
    <cellStyle name="표준 55 2" xfId="15129"/>
    <cellStyle name="표준 55 3" xfId="16465"/>
    <cellStyle name="표준 6" xfId="2075"/>
    <cellStyle name="표준 6 2" xfId="2076"/>
    <cellStyle name="표준 6 2 2" xfId="5186"/>
    <cellStyle name="표준 6 2 2 2" xfId="3027"/>
    <cellStyle name="표준 6 3" xfId="3135"/>
    <cellStyle name="표준 6 3 2" xfId="4245"/>
    <cellStyle name="표준 6 3 3" xfId="5683"/>
    <cellStyle name="표준 6 3 3 2" xfId="5816"/>
    <cellStyle name="표준 6 3 3 2 2" xfId="15103"/>
    <cellStyle name="표준 6 3 3 2 3" xfId="16431"/>
    <cellStyle name="표준 6 3 3 3" xfId="5906"/>
    <cellStyle name="표준 6 3 3 3 2" xfId="15153"/>
    <cellStyle name="표준 6 3 3 3 3" xfId="16494"/>
    <cellStyle name="표준 6 3 3 4" xfId="15031"/>
    <cellStyle name="표준 6 3 3 5" xfId="16363"/>
    <cellStyle name="표준 6 3 4" xfId="5778"/>
    <cellStyle name="표준 6 3 4 2" xfId="15067"/>
    <cellStyle name="표준 6 3 4 3" xfId="16397"/>
    <cellStyle name="표준 6 3 5" xfId="5878"/>
    <cellStyle name="표준 6 3 5 2" xfId="15132"/>
    <cellStyle name="표준 6 3 5 3" xfId="16469"/>
    <cellStyle name="표준 6 3 6" xfId="2455"/>
    <cellStyle name="표준 6 3 7" xfId="14624"/>
    <cellStyle name="표준 6 3 8" xfId="16002"/>
    <cellStyle name="표준 6 4" xfId="5635"/>
    <cellStyle name="표준 6 4 2" xfId="7239"/>
    <cellStyle name="표준 6 5" xfId="6632"/>
    <cellStyle name="표준 6 5 2" xfId="13824"/>
    <cellStyle name="표준 6 5 2 2" xfId="14005"/>
    <cellStyle name="표준 6 5 2 2 2" xfId="17355"/>
    <cellStyle name="표준 6 5 2 3" xfId="17161"/>
    <cellStyle name="표준 6 5 3" xfId="13835"/>
    <cellStyle name="표준 6 5 3 2" xfId="13949"/>
    <cellStyle name="표준 6 5 3 2 2" xfId="17299"/>
    <cellStyle name="표준 6 5 3 3" xfId="17182"/>
    <cellStyle name="표준 6 5 4" xfId="13873"/>
    <cellStyle name="표준 6 5 4 2" xfId="17222"/>
    <cellStyle name="표준 6 5 5" xfId="17049"/>
    <cellStyle name="표준 69 3" xfId="2077"/>
    <cellStyle name="표준 7" xfId="3137"/>
    <cellStyle name="표준 7 2" xfId="2078"/>
    <cellStyle name="표준 7 2 2" xfId="6190"/>
    <cellStyle name="표준 7 3" xfId="4246"/>
    <cellStyle name="표준 7 3 2" xfId="6144"/>
    <cellStyle name="표준 7 4" xfId="5187"/>
    <cellStyle name="표준 7 4 2" xfId="13826"/>
    <cellStyle name="표준 7 4 2 2" xfId="14007"/>
    <cellStyle name="표준 7 4 2 2 2" xfId="17357"/>
    <cellStyle name="표준 7 4 2 3" xfId="17163"/>
    <cellStyle name="표준 7 4 3" xfId="13837"/>
    <cellStyle name="표준 7 4 3 2" xfId="13951"/>
    <cellStyle name="표준 7 4 3 2 2" xfId="17301"/>
    <cellStyle name="표준 7 4 3 3" xfId="17184"/>
    <cellStyle name="표준 7 4 4" xfId="13875"/>
    <cellStyle name="표준 7 4 4 2" xfId="17224"/>
    <cellStyle name="표준 7 4 5" xfId="6480"/>
    <cellStyle name="표준 7 4 6" xfId="17051"/>
    <cellStyle name="표준 7 5" xfId="5685"/>
    <cellStyle name="표준 7 5 2" xfId="5818"/>
    <cellStyle name="표준 7 5 2 2" xfId="15105"/>
    <cellStyle name="표준 7 5 2 3" xfId="16433"/>
    <cellStyle name="표준 7 5 3" xfId="5908"/>
    <cellStyle name="표준 7 5 3 2" xfId="15155"/>
    <cellStyle name="표준 7 5 3 3" xfId="16496"/>
    <cellStyle name="표준 7 5 4" xfId="15033"/>
    <cellStyle name="표준 7 5 5" xfId="16365"/>
    <cellStyle name="표준 7 6" xfId="5780"/>
    <cellStyle name="표준 7 6 2" xfId="15069"/>
    <cellStyle name="표준 7 6 3" xfId="16399"/>
    <cellStyle name="표준 7 7" xfId="5880"/>
    <cellStyle name="표준 7 7 2" xfId="15134"/>
    <cellStyle name="표준 7 7 3" xfId="16471"/>
    <cellStyle name="표준 7 8" xfId="14626"/>
    <cellStyle name="표준 7 9" xfId="16004"/>
    <cellStyle name="표준 8" xfId="3146"/>
    <cellStyle name="표준 8 2" xfId="4247"/>
    <cellStyle name="표준 8 3" xfId="5188"/>
    <cellStyle name="표준 8 3 2" xfId="6817"/>
    <cellStyle name="표준 8 4" xfId="5686"/>
    <cellStyle name="표준 8 4 2" xfId="5819"/>
    <cellStyle name="표준 8 4 2 2" xfId="14008"/>
    <cellStyle name="표준 8 4 2 2 2" xfId="17358"/>
    <cellStyle name="표준 8 4 2 3" xfId="15106"/>
    <cellStyle name="표준 8 4 2 4" xfId="16434"/>
    <cellStyle name="표준 8 4 2 5" xfId="17164"/>
    <cellStyle name="표준 8 4 3" xfId="5909"/>
    <cellStyle name="표준 8 4 3 2" xfId="13952"/>
    <cellStyle name="표준 8 4 3 2 2" xfId="17302"/>
    <cellStyle name="표준 8 4 3 3" xfId="15156"/>
    <cellStyle name="표준 8 4 3 4" xfId="16497"/>
    <cellStyle name="표준 8 4 3 5" xfId="17185"/>
    <cellStyle name="표준 8 4 4" xfId="13879"/>
    <cellStyle name="표준 8 4 4 2" xfId="17228"/>
    <cellStyle name="표준 8 4 5" xfId="15034"/>
    <cellStyle name="표준 8 4 6" xfId="16366"/>
    <cellStyle name="표준 8 4 7" xfId="17055"/>
    <cellStyle name="표준 8 5" xfId="5782"/>
    <cellStyle name="표준 8 5 2" xfId="15071"/>
    <cellStyle name="표준 8 5 3" xfId="16400"/>
    <cellStyle name="표준 8 6" xfId="5882"/>
    <cellStyle name="표준 8 6 2" xfId="15136"/>
    <cellStyle name="표준 8 6 3" xfId="16472"/>
    <cellStyle name="표준 8 7" xfId="14628"/>
    <cellStyle name="표준 8 8" xfId="16007"/>
    <cellStyle name="표준 88" xfId="2079"/>
    <cellStyle name="표준 89" xfId="2080"/>
    <cellStyle name="표준 9" xfId="2081"/>
    <cellStyle name="표준 9 2" xfId="4249"/>
    <cellStyle name="표준 9 2 2" xfId="6328"/>
    <cellStyle name="표준 9 3" xfId="5189"/>
    <cellStyle name="표준 9 3 2" xfId="2540"/>
    <cellStyle name="표준 9 4" xfId="5942"/>
    <cellStyle name="標準_15&amp;30コスト集計" xfId="5190"/>
    <cellStyle name="표준_Sheet1" xfId="2082"/>
    <cellStyle name="표준_우리금융카드부문 1" xfId="2083"/>
    <cellStyle name="표준_자회사결산실적_2002.03" xfId="2084"/>
    <cellStyle name="표준_재무분석자료 수정 7_Fact Book (2009 1Q)목차" xfId="2085"/>
    <cellStyle name="표준_충당금예측" xfId="2086"/>
    <cellStyle name="표준△서식" xfId="5191"/>
    <cellStyle name="푤준_계수·손익계수_계산내역2" xfId="5192"/>
    <cellStyle name="하이퍼링크" xfId="2087" builtinId="8"/>
    <cellStyle name="하이퍼링크 2" xfId="5193"/>
    <cellStyle name="하이퍼링크 3" xfId="5194"/>
    <cellStyle name="하이퍼링크 4" xfId="5195"/>
    <cellStyle name="합산" xfId="2088"/>
    <cellStyle name="합산 2" xfId="4248"/>
    <cellStyle name="합산 2 2" xfId="5532"/>
    <cellStyle name="합산 3" xfId="4423"/>
    <cellStyle name="桁?切り [0.00]_Hitachi M Report 0527 Fax Cover" xfId="2089"/>
    <cellStyle name="桁?切り_Hitachi M Report 0527 Fax Cover" xfId="2090"/>
    <cellStyle name="桁区切り [0.00]_FLCCHECKTOKYO(0106)" xfId="2091"/>
    <cellStyle name="桁区切り_2_Yajima" xfId="5196"/>
    <cellStyle name="貨幣 [0]_GARMENT STEP FORM HK" xfId="2092"/>
    <cellStyle name="貨幣_GARMENT STEP FORM HK" xfId="2093"/>
    <cellStyle name="화폐기호" xfId="2094"/>
    <cellStyle name="화폐기호 2" xfId="5525"/>
    <cellStyle name="화폐기호 2 2" xfId="2441"/>
    <cellStyle name="화폐기호 3" xfId="4432"/>
    <cellStyle name="화폐기호0" xfId="2095"/>
    <cellStyle name="화폐기호0 2" xfId="5526"/>
    <cellStyle name="화폐기호0 2 2" xfId="6015"/>
    <cellStyle name="화폐기호0 3" xfId="4431"/>
    <cellStyle name="확인" xfId="209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719424"/>
        <c:axId val="181721344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887360"/>
        <c:axId val="181888896"/>
      </c:lineChart>
      <c:catAx>
        <c:axId val="1817194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81721344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81721344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81719424"/>
        <c:crosses val="autoZero"/>
        <c:crossBetween val="between"/>
      </c:valAx>
      <c:catAx>
        <c:axId val="181887360"/>
        <c:scaling>
          <c:orientation val="minMax"/>
        </c:scaling>
        <c:delete val="1"/>
        <c:axPos val="b"/>
        <c:majorTickMark val="out"/>
        <c:minorTickMark val="none"/>
        <c:tickLblPos val="nextTo"/>
        <c:crossAx val="181888896"/>
        <c:crosses val="autoZero"/>
        <c:auto val="0"/>
        <c:lblAlgn val="ctr"/>
        <c:lblOffset val="100"/>
        <c:noMultiLvlLbl val="0"/>
      </c:catAx>
      <c:valAx>
        <c:axId val="181888896"/>
        <c:scaling>
          <c:orientation val="minMax"/>
          <c:min val="4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81887360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107392"/>
        <c:axId val="162109312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110848"/>
        <c:axId val="162112640"/>
      </c:lineChart>
      <c:catAx>
        <c:axId val="162107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62109312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62109312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62107392"/>
        <c:crosses val="autoZero"/>
        <c:crossBetween val="between"/>
      </c:valAx>
      <c:catAx>
        <c:axId val="162110848"/>
        <c:scaling>
          <c:orientation val="minMax"/>
        </c:scaling>
        <c:delete val="1"/>
        <c:axPos val="b"/>
        <c:majorTickMark val="out"/>
        <c:minorTickMark val="none"/>
        <c:tickLblPos val="nextTo"/>
        <c:crossAx val="162112640"/>
        <c:crosses val="autoZero"/>
        <c:auto val="0"/>
        <c:lblAlgn val="ctr"/>
        <c:lblOffset val="100"/>
        <c:noMultiLvlLbl val="0"/>
      </c:catAx>
      <c:valAx>
        <c:axId val="162112640"/>
        <c:scaling>
          <c:orientation val="minMax"/>
          <c:min val="4000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62110848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126848"/>
        <c:axId val="174261376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262912"/>
        <c:axId val="174276992"/>
      </c:lineChart>
      <c:catAx>
        <c:axId val="1621268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74261376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74261376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62126848"/>
        <c:crosses val="autoZero"/>
        <c:crossBetween val="between"/>
      </c:valAx>
      <c:catAx>
        <c:axId val="174262912"/>
        <c:scaling>
          <c:orientation val="minMax"/>
        </c:scaling>
        <c:delete val="1"/>
        <c:axPos val="b"/>
        <c:majorTickMark val="out"/>
        <c:minorTickMark val="none"/>
        <c:tickLblPos val="nextTo"/>
        <c:crossAx val="174276992"/>
        <c:crosses val="autoZero"/>
        <c:auto val="0"/>
        <c:lblAlgn val="ctr"/>
        <c:lblOffset val="100"/>
        <c:noMultiLvlLbl val="0"/>
      </c:catAx>
      <c:valAx>
        <c:axId val="174276992"/>
        <c:scaling>
          <c:orientation val="minMax"/>
          <c:min val="4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74262912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291200"/>
        <c:axId val="174293376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294912"/>
        <c:axId val="174296448"/>
      </c:lineChart>
      <c:catAx>
        <c:axId val="1742912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74293376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74293376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74291200"/>
        <c:crosses val="autoZero"/>
        <c:crossBetween val="between"/>
      </c:valAx>
      <c:catAx>
        <c:axId val="174294912"/>
        <c:scaling>
          <c:orientation val="minMax"/>
        </c:scaling>
        <c:delete val="1"/>
        <c:axPos val="b"/>
        <c:majorTickMark val="out"/>
        <c:minorTickMark val="none"/>
        <c:tickLblPos val="nextTo"/>
        <c:crossAx val="174296448"/>
        <c:crosses val="autoZero"/>
        <c:auto val="0"/>
        <c:lblAlgn val="ctr"/>
        <c:lblOffset val="100"/>
        <c:noMultiLvlLbl val="0"/>
      </c:catAx>
      <c:valAx>
        <c:axId val="174296448"/>
        <c:scaling>
          <c:orientation val="minMax"/>
          <c:min val="4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74294912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/>
      <c:area3DChart>
        <c:grouping val="percentStacked"/>
        <c:varyColors val="0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3"/>
          <c:order val="3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592960"/>
        <c:axId val="175594496"/>
        <c:axId val="0"/>
      </c:area3DChart>
      <c:catAx>
        <c:axId val="1755929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ko-KR"/>
          </a:p>
        </c:txPr>
        <c:crossAx val="175594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5944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ko-KR"/>
          </a:p>
        </c:txPr>
        <c:crossAx val="175592960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/>
      <c:area3DChart>
        <c:grouping val="percentStacked"/>
        <c:varyColors val="0"/>
        <c:ser>
          <c:idx val="0"/>
          <c:order val="0"/>
          <c:tx>
            <c:v>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tx>
            <c:v>#REF!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3"/>
          <c:order val="3"/>
          <c:tx>
            <c:v>#REF!</c:v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61152"/>
        <c:axId val="176162688"/>
        <c:axId val="0"/>
      </c:area3DChart>
      <c:catAx>
        <c:axId val="1761611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ko-KR"/>
          </a:p>
        </c:txPr>
        <c:crossAx val="176162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61626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ko-KR"/>
          </a:p>
        </c:txPr>
        <c:crossAx val="176161152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/>
      <c:area3DChart>
        <c:grouping val="percentStacked"/>
        <c:varyColors val="0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3"/>
          <c:order val="3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865728"/>
        <c:axId val="161867264"/>
        <c:axId val="0"/>
      </c:area3DChart>
      <c:catAx>
        <c:axId val="1618657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ko-KR"/>
          </a:p>
        </c:txPr>
        <c:crossAx val="161867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867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ko-KR"/>
          </a:p>
        </c:txPr>
        <c:crossAx val="161865728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601408"/>
        <c:axId val="181603328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609216"/>
        <c:axId val="181610752"/>
      </c:lineChart>
      <c:catAx>
        <c:axId val="1816014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81603328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81603328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81601408"/>
        <c:crosses val="autoZero"/>
        <c:crossBetween val="between"/>
      </c:valAx>
      <c:catAx>
        <c:axId val="181609216"/>
        <c:scaling>
          <c:orientation val="minMax"/>
        </c:scaling>
        <c:delete val="1"/>
        <c:axPos val="b"/>
        <c:majorTickMark val="out"/>
        <c:minorTickMark val="none"/>
        <c:tickLblPos val="nextTo"/>
        <c:crossAx val="181610752"/>
        <c:crosses val="autoZero"/>
        <c:auto val="0"/>
        <c:lblAlgn val="ctr"/>
        <c:lblOffset val="100"/>
        <c:noMultiLvlLbl val="0"/>
      </c:catAx>
      <c:valAx>
        <c:axId val="181610752"/>
        <c:scaling>
          <c:orientation val="minMax"/>
          <c:min val="4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81609216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711" r="0.75000000000000711" t="1" header="0.5" footer="0.5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686656"/>
        <c:axId val="181688576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694464"/>
        <c:axId val="181696000"/>
      </c:lineChart>
      <c:catAx>
        <c:axId val="1816866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81688576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81688576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81686656"/>
        <c:crosses val="autoZero"/>
        <c:crossBetween val="between"/>
      </c:valAx>
      <c:catAx>
        <c:axId val="181694464"/>
        <c:scaling>
          <c:orientation val="minMax"/>
        </c:scaling>
        <c:delete val="1"/>
        <c:axPos val="b"/>
        <c:majorTickMark val="out"/>
        <c:minorTickMark val="none"/>
        <c:tickLblPos val="nextTo"/>
        <c:crossAx val="181696000"/>
        <c:crosses val="autoZero"/>
        <c:auto val="0"/>
        <c:lblAlgn val="ctr"/>
        <c:lblOffset val="100"/>
        <c:noMultiLvlLbl val="0"/>
      </c:catAx>
      <c:valAx>
        <c:axId val="181696000"/>
        <c:scaling>
          <c:orientation val="minMax"/>
          <c:min val="4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81694464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711" r="0.75000000000000711" t="1" header="0.5" footer="0.5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739520"/>
        <c:axId val="181741440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742976"/>
        <c:axId val="181761152"/>
      </c:lineChart>
      <c:catAx>
        <c:axId val="181739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81741440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81741440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81739520"/>
        <c:crosses val="autoZero"/>
        <c:crossBetween val="between"/>
      </c:valAx>
      <c:catAx>
        <c:axId val="181742976"/>
        <c:scaling>
          <c:orientation val="minMax"/>
        </c:scaling>
        <c:delete val="1"/>
        <c:axPos val="b"/>
        <c:majorTickMark val="out"/>
        <c:minorTickMark val="none"/>
        <c:tickLblPos val="nextTo"/>
        <c:crossAx val="181761152"/>
        <c:crosses val="autoZero"/>
        <c:auto val="0"/>
        <c:lblAlgn val="ctr"/>
        <c:lblOffset val="100"/>
        <c:noMultiLvlLbl val="0"/>
      </c:catAx>
      <c:valAx>
        <c:axId val="181761152"/>
        <c:scaling>
          <c:orientation val="minMax"/>
          <c:min val="4000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81742976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771264"/>
        <c:axId val="181863552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865088"/>
        <c:axId val="181870976"/>
      </c:lineChart>
      <c:catAx>
        <c:axId val="1817712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81863552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81863552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81771264"/>
        <c:crosses val="autoZero"/>
        <c:crossBetween val="between"/>
      </c:valAx>
      <c:catAx>
        <c:axId val="181865088"/>
        <c:scaling>
          <c:orientation val="minMax"/>
        </c:scaling>
        <c:delete val="1"/>
        <c:axPos val="b"/>
        <c:majorTickMark val="out"/>
        <c:minorTickMark val="none"/>
        <c:tickLblPos val="nextTo"/>
        <c:crossAx val="181870976"/>
        <c:crosses val="autoZero"/>
        <c:auto val="0"/>
        <c:lblAlgn val="ctr"/>
        <c:lblOffset val="100"/>
        <c:noMultiLvlLbl val="0"/>
      </c:catAx>
      <c:valAx>
        <c:axId val="181870976"/>
        <c:scaling>
          <c:orientation val="minMax"/>
          <c:min val="4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81865088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913856"/>
        <c:axId val="181932416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933952"/>
        <c:axId val="181935488"/>
      </c:lineChart>
      <c:catAx>
        <c:axId val="181913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81932416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81932416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81913856"/>
        <c:crosses val="autoZero"/>
        <c:crossBetween val="between"/>
      </c:valAx>
      <c:catAx>
        <c:axId val="181933952"/>
        <c:scaling>
          <c:orientation val="minMax"/>
        </c:scaling>
        <c:delete val="1"/>
        <c:axPos val="b"/>
        <c:majorTickMark val="out"/>
        <c:minorTickMark val="none"/>
        <c:tickLblPos val="nextTo"/>
        <c:crossAx val="181935488"/>
        <c:crosses val="autoZero"/>
        <c:auto val="0"/>
        <c:lblAlgn val="ctr"/>
        <c:lblOffset val="100"/>
        <c:noMultiLvlLbl val="0"/>
      </c:catAx>
      <c:valAx>
        <c:axId val="181935488"/>
        <c:scaling>
          <c:orientation val="minMax"/>
          <c:min val="4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81933952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179904"/>
        <c:axId val="183210752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212288"/>
        <c:axId val="183214080"/>
      </c:lineChart>
      <c:catAx>
        <c:axId val="1831799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83210752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83210752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83179904"/>
        <c:crosses val="autoZero"/>
        <c:crossBetween val="between"/>
      </c:valAx>
      <c:catAx>
        <c:axId val="183212288"/>
        <c:scaling>
          <c:orientation val="minMax"/>
        </c:scaling>
        <c:delete val="1"/>
        <c:axPos val="b"/>
        <c:majorTickMark val="out"/>
        <c:minorTickMark val="none"/>
        <c:tickLblPos val="nextTo"/>
        <c:crossAx val="183214080"/>
        <c:crosses val="autoZero"/>
        <c:auto val="0"/>
        <c:lblAlgn val="ctr"/>
        <c:lblOffset val="100"/>
        <c:noMultiLvlLbl val="0"/>
      </c:catAx>
      <c:valAx>
        <c:axId val="183214080"/>
        <c:scaling>
          <c:orientation val="minMax"/>
          <c:min val="4000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83212288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355264"/>
        <c:axId val="183390208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391744"/>
        <c:axId val="183393280"/>
      </c:lineChart>
      <c:catAx>
        <c:axId val="1833552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83390208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83390208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83355264"/>
        <c:crosses val="autoZero"/>
        <c:crossBetween val="between"/>
      </c:valAx>
      <c:catAx>
        <c:axId val="183391744"/>
        <c:scaling>
          <c:orientation val="minMax"/>
        </c:scaling>
        <c:delete val="1"/>
        <c:axPos val="b"/>
        <c:majorTickMark val="out"/>
        <c:minorTickMark val="none"/>
        <c:tickLblPos val="nextTo"/>
        <c:crossAx val="183393280"/>
        <c:crosses val="autoZero"/>
        <c:auto val="0"/>
        <c:lblAlgn val="ctr"/>
        <c:lblOffset val="100"/>
        <c:noMultiLvlLbl val="0"/>
      </c:catAx>
      <c:valAx>
        <c:axId val="183393280"/>
        <c:scaling>
          <c:orientation val="minMax"/>
          <c:min val="4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83391744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436416"/>
        <c:axId val="183438336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448320"/>
        <c:axId val="183449856"/>
      </c:lineChart>
      <c:catAx>
        <c:axId val="1834364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83438336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83438336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83436416"/>
        <c:crosses val="autoZero"/>
        <c:crossBetween val="between"/>
      </c:valAx>
      <c:catAx>
        <c:axId val="183448320"/>
        <c:scaling>
          <c:orientation val="minMax"/>
        </c:scaling>
        <c:delete val="1"/>
        <c:axPos val="b"/>
        <c:majorTickMark val="out"/>
        <c:minorTickMark val="none"/>
        <c:tickLblPos val="nextTo"/>
        <c:crossAx val="183449856"/>
        <c:crosses val="autoZero"/>
        <c:auto val="0"/>
        <c:lblAlgn val="ctr"/>
        <c:lblOffset val="100"/>
        <c:noMultiLvlLbl val="0"/>
      </c:catAx>
      <c:valAx>
        <c:axId val="183449856"/>
        <c:scaling>
          <c:orientation val="minMax"/>
          <c:min val="4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83448320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/>
      <c:area3DChart>
        <c:grouping val="percentStacked"/>
        <c:varyColors val="0"/>
        <c:ser>
          <c:idx val="0"/>
          <c:order val="0"/>
          <c:tx>
            <c:v>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tx>
            <c:v>#REF!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3"/>
          <c:order val="3"/>
          <c:tx>
            <c:v>#REF!</c:v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888896"/>
        <c:axId val="161894784"/>
        <c:axId val="0"/>
      </c:area3DChart>
      <c:catAx>
        <c:axId val="1618888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ko-KR"/>
          </a:p>
        </c:txPr>
        <c:crossAx val="161894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8947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ko-KR"/>
          </a:p>
        </c:txPr>
        <c:crossAx val="161888896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88" r="0.75000000000000688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88" r="0.75000000000000688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ToC!A1"/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ToC!A1"/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chart" Target="../charts/chart17.xml"/><Relationship Id="rId7" Type="http://schemas.openxmlformats.org/officeDocument/2006/relationships/hyperlink" Target="#ToC!A1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#ToC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#ToC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#ToC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hyperlink" Target="#ToC!A1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woorifg.com/" TargetMode="Externa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5" Type="http://schemas.openxmlformats.org/officeDocument/2006/relationships/image" Target="../media/image8.png"/><Relationship Id="rId4" Type="http://schemas.openxmlformats.org/officeDocument/2006/relationships/hyperlink" Target="#ToC!A1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5" Type="http://schemas.openxmlformats.org/officeDocument/2006/relationships/image" Target="../media/image6.png"/><Relationship Id="rId4" Type="http://schemas.openxmlformats.org/officeDocument/2006/relationships/hyperlink" Target="#ToC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ToC!A1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hyperlink" Target="#ToC!A1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image" Target="../media/image10.png"/><Relationship Id="rId5" Type="http://schemas.openxmlformats.org/officeDocument/2006/relationships/hyperlink" Target="#ToC!A1"/><Relationship Id="rId4" Type="http://schemas.openxmlformats.org/officeDocument/2006/relationships/chart" Target="../charts/chart32.xml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hyperlink" Target="#ToC!A1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hyperlink" Target="#ToC!A1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hyperlink" Target="#ToC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ToC!A1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ToC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ToC!A1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10" Type="http://schemas.openxmlformats.org/officeDocument/2006/relationships/image" Target="../media/image6.png"/><Relationship Id="rId4" Type="http://schemas.openxmlformats.org/officeDocument/2006/relationships/chart" Target="../charts/chart5.xml"/><Relationship Id="rId9" Type="http://schemas.openxmlformats.org/officeDocument/2006/relationships/hyperlink" Target="#ToC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5" Type="http://schemas.openxmlformats.org/officeDocument/2006/relationships/image" Target="../media/image7.png"/><Relationship Id="rId4" Type="http://schemas.openxmlformats.org/officeDocument/2006/relationships/hyperlink" Target="#ToC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567515</xdr:colOff>
      <xdr:row>41</xdr:row>
      <xdr:rowOff>2</xdr:rowOff>
    </xdr:to>
    <xdr:pic>
      <xdr:nvPicPr>
        <xdr:cNvPr id="5" name="그림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21065" cy="6638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0.20058</cdr:x>
      <cdr:y>0.24614</cdr:y>
    </cdr:from>
    <cdr:to>
      <cdr:x>0.52102</cdr:x>
      <cdr:y>0.44496</cdr:y>
    </cdr:to>
    <cdr:sp macro="" textlink="">
      <cdr:nvSpPr>
        <cdr:cNvPr id="3276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4837" y="183700"/>
          <a:ext cx="546868" cy="1458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250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0.56089</cdr:x>
      <cdr:y>0.24614</cdr:y>
    </cdr:from>
    <cdr:to>
      <cdr:x>0.86597</cdr:x>
      <cdr:y>0.44496</cdr:y>
    </cdr:to>
    <cdr:sp macro="" textlink="">
      <cdr:nvSpPr>
        <cdr:cNvPr id="3276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9314" y="183700"/>
          <a:ext cx="512864" cy="1458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250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0.20394</cdr:x>
      <cdr:y>0.20242</cdr:y>
    </cdr:from>
    <cdr:to>
      <cdr:x>0.47042</cdr:x>
      <cdr:y>0.35491</cdr:y>
    </cdr:to>
    <cdr:sp macro="" textlink="">
      <cdr:nvSpPr>
        <cdr:cNvPr id="3287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48" y="151632"/>
          <a:ext cx="195442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0.55786</cdr:x>
      <cdr:y>0.20242</cdr:y>
    </cdr:from>
    <cdr:to>
      <cdr:x>0.83718</cdr:x>
      <cdr:y>0.35491</cdr:y>
    </cdr:to>
    <cdr:sp macro="" textlink="">
      <cdr:nvSpPr>
        <cdr:cNvPr id="3287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326" y="151632"/>
          <a:ext cx="204854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0.20394</cdr:x>
      <cdr:y>0.20242</cdr:y>
    </cdr:from>
    <cdr:to>
      <cdr:x>0.47042</cdr:x>
      <cdr:y>0.35491</cdr:y>
    </cdr:to>
    <cdr:sp macro="" textlink="">
      <cdr:nvSpPr>
        <cdr:cNvPr id="3287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48" y="151632"/>
          <a:ext cx="195442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0.55786</cdr:x>
      <cdr:y>0.20242</cdr:y>
    </cdr:from>
    <cdr:to>
      <cdr:x>0.83718</cdr:x>
      <cdr:y>0.35491</cdr:y>
    </cdr:to>
    <cdr:sp macro="" textlink="">
      <cdr:nvSpPr>
        <cdr:cNvPr id="3287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326" y="151632"/>
          <a:ext cx="204854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152400</xdr:rowOff>
    </xdr:from>
    <xdr:to>
      <xdr:col>0</xdr:col>
      <xdr:colOff>152400</xdr:colOff>
      <xdr:row>0</xdr:row>
      <xdr:rowOff>152400</xdr:rowOff>
    </xdr:to>
    <xdr:graphicFrame macro="">
      <xdr:nvGraphicFramePr>
        <xdr:cNvPr id="6277531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114300</xdr:rowOff>
    </xdr:from>
    <xdr:to>
      <xdr:col>0</xdr:col>
      <xdr:colOff>1238250</xdr:colOff>
      <xdr:row>0</xdr:row>
      <xdr:rowOff>314325</xdr:rowOff>
    </xdr:to>
    <xdr:pic>
      <xdr:nvPicPr>
        <xdr:cNvPr id="62775315" name="그림 3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14300"/>
          <a:ext cx="1200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152400</xdr:rowOff>
    </xdr:from>
    <xdr:to>
      <xdr:col>0</xdr:col>
      <xdr:colOff>152400</xdr:colOff>
      <xdr:row>0</xdr:row>
      <xdr:rowOff>152400</xdr:rowOff>
    </xdr:to>
    <xdr:graphicFrame macro="">
      <xdr:nvGraphicFramePr>
        <xdr:cNvPr id="6277736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114300</xdr:rowOff>
    </xdr:from>
    <xdr:to>
      <xdr:col>0</xdr:col>
      <xdr:colOff>1238250</xdr:colOff>
      <xdr:row>0</xdr:row>
      <xdr:rowOff>314325</xdr:rowOff>
    </xdr:to>
    <xdr:pic>
      <xdr:nvPicPr>
        <xdr:cNvPr id="62777363" name="그림 3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14300"/>
          <a:ext cx="1200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</xdr:colOff>
      <xdr:row>1</xdr:row>
      <xdr:rowOff>0</xdr:rowOff>
    </xdr:from>
    <xdr:to>
      <xdr:col>21</xdr:col>
      <xdr:colOff>0</xdr:colOff>
      <xdr:row>1</xdr:row>
      <xdr:rowOff>0</xdr:rowOff>
    </xdr:to>
    <xdr:graphicFrame macro="">
      <xdr:nvGraphicFramePr>
        <xdr:cNvPr id="62779455" name="Chart 1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209550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62779456" name="Chart 2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381000</xdr:colOff>
      <xdr:row>1</xdr:row>
      <xdr:rowOff>0</xdr:rowOff>
    </xdr:from>
    <xdr:to>
      <xdr:col>21</xdr:col>
      <xdr:colOff>0</xdr:colOff>
      <xdr:row>1</xdr:row>
      <xdr:rowOff>0</xdr:rowOff>
    </xdr:to>
    <xdr:graphicFrame macro="">
      <xdr:nvGraphicFramePr>
        <xdr:cNvPr id="62779457" name="Chart 9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209550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62779458" name="Chart 10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5</xdr:col>
      <xdr:colOff>66675</xdr:colOff>
      <xdr:row>0</xdr:row>
      <xdr:rowOff>0</xdr:rowOff>
    </xdr:to>
    <xdr:graphicFrame macro="">
      <xdr:nvGraphicFramePr>
        <xdr:cNvPr id="6277945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304800</xdr:colOff>
      <xdr:row>0</xdr:row>
      <xdr:rowOff>304800</xdr:rowOff>
    </xdr:from>
    <xdr:to>
      <xdr:col>5</xdr:col>
      <xdr:colOff>371475</xdr:colOff>
      <xdr:row>0</xdr:row>
      <xdr:rowOff>304800</xdr:rowOff>
    </xdr:to>
    <xdr:graphicFrame macro="">
      <xdr:nvGraphicFramePr>
        <xdr:cNvPr id="62779460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104775</xdr:rowOff>
    </xdr:from>
    <xdr:to>
      <xdr:col>0</xdr:col>
      <xdr:colOff>1238250</xdr:colOff>
      <xdr:row>0</xdr:row>
      <xdr:rowOff>304800</xdr:rowOff>
    </xdr:to>
    <xdr:pic>
      <xdr:nvPicPr>
        <xdr:cNvPr id="62779461" name="그림 8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04775"/>
          <a:ext cx="1200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114300</xdr:rowOff>
    </xdr:from>
    <xdr:to>
      <xdr:col>0</xdr:col>
      <xdr:colOff>1228725</xdr:colOff>
      <xdr:row>0</xdr:row>
      <xdr:rowOff>314325</xdr:rowOff>
    </xdr:to>
    <xdr:pic>
      <xdr:nvPicPr>
        <xdr:cNvPr id="49160613" name="그림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14300"/>
          <a:ext cx="1200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114300</xdr:rowOff>
    </xdr:from>
    <xdr:to>
      <xdr:col>0</xdr:col>
      <xdr:colOff>1219200</xdr:colOff>
      <xdr:row>0</xdr:row>
      <xdr:rowOff>314325</xdr:rowOff>
    </xdr:to>
    <xdr:pic>
      <xdr:nvPicPr>
        <xdr:cNvPr id="62786569" name="그림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14300"/>
          <a:ext cx="1200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114300</xdr:rowOff>
    </xdr:from>
    <xdr:to>
      <xdr:col>0</xdr:col>
      <xdr:colOff>1295400</xdr:colOff>
      <xdr:row>0</xdr:row>
      <xdr:rowOff>314325</xdr:rowOff>
    </xdr:to>
    <xdr:pic>
      <xdr:nvPicPr>
        <xdr:cNvPr id="62787593" name="그림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4300"/>
          <a:ext cx="1200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152400</xdr:rowOff>
    </xdr:from>
    <xdr:to>
      <xdr:col>0</xdr:col>
      <xdr:colOff>152400</xdr:colOff>
      <xdr:row>0</xdr:row>
      <xdr:rowOff>152400</xdr:rowOff>
    </xdr:to>
    <xdr:graphicFrame macro="">
      <xdr:nvGraphicFramePr>
        <xdr:cNvPr id="6278863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304800</xdr:colOff>
      <xdr:row>0</xdr:row>
      <xdr:rowOff>304800</xdr:rowOff>
    </xdr:from>
    <xdr:to>
      <xdr:col>0</xdr:col>
      <xdr:colOff>304800</xdr:colOff>
      <xdr:row>0</xdr:row>
      <xdr:rowOff>304800</xdr:rowOff>
    </xdr:to>
    <xdr:graphicFrame macro="">
      <xdr:nvGraphicFramePr>
        <xdr:cNvPr id="6278863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85725</xdr:colOff>
      <xdr:row>0</xdr:row>
      <xdr:rowOff>161925</xdr:rowOff>
    </xdr:from>
    <xdr:to>
      <xdr:col>0</xdr:col>
      <xdr:colOff>1524000</xdr:colOff>
      <xdr:row>0</xdr:row>
      <xdr:rowOff>400050</xdr:rowOff>
    </xdr:to>
    <xdr:pic>
      <xdr:nvPicPr>
        <xdr:cNvPr id="62788637" name="그림 4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61925"/>
          <a:ext cx="14382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32</xdr:row>
      <xdr:rowOff>0</xdr:rowOff>
    </xdr:from>
    <xdr:to>
      <xdr:col>18</xdr:col>
      <xdr:colOff>180975</xdr:colOff>
      <xdr:row>32</xdr:row>
      <xdr:rowOff>0</xdr:rowOff>
    </xdr:to>
    <xdr:sp macro="" textlink="">
      <xdr:nvSpPr>
        <xdr:cNvPr id="62756936" name="Rectangle 1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8439150" y="782002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0</xdr:colOff>
      <xdr:row>0</xdr:row>
      <xdr:rowOff>123825</xdr:rowOff>
    </xdr:from>
    <xdr:to>
      <xdr:col>18</xdr:col>
      <xdr:colOff>0</xdr:colOff>
      <xdr:row>0</xdr:row>
      <xdr:rowOff>304800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8277225" y="123825"/>
          <a:ext cx="0" cy="180975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altLang="ko-KR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17</xdr:col>
      <xdr:colOff>0</xdr:colOff>
      <xdr:row>31</xdr:row>
      <xdr:rowOff>0</xdr:rowOff>
    </xdr:from>
    <xdr:to>
      <xdr:col>18</xdr:col>
      <xdr:colOff>180975</xdr:colOff>
      <xdr:row>31</xdr:row>
      <xdr:rowOff>0</xdr:rowOff>
    </xdr:to>
    <xdr:sp macro="" textlink="">
      <xdr:nvSpPr>
        <xdr:cNvPr id="62756938" name="Rectangle 3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8439150" y="762952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0</xdr:colOff>
      <xdr:row>0</xdr:row>
      <xdr:rowOff>123825</xdr:rowOff>
    </xdr:from>
    <xdr:to>
      <xdr:col>18</xdr:col>
      <xdr:colOff>0</xdr:colOff>
      <xdr:row>0</xdr:row>
      <xdr:rowOff>304800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8277225" y="123825"/>
          <a:ext cx="0" cy="180975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altLang="ko-KR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17</xdr:col>
      <xdr:colOff>0</xdr:colOff>
      <xdr:row>30</xdr:row>
      <xdr:rowOff>0</xdr:rowOff>
    </xdr:from>
    <xdr:to>
      <xdr:col>18</xdr:col>
      <xdr:colOff>180975</xdr:colOff>
      <xdr:row>30</xdr:row>
      <xdr:rowOff>0</xdr:rowOff>
    </xdr:to>
    <xdr:sp macro="" textlink="">
      <xdr:nvSpPr>
        <xdr:cNvPr id="62756940" name="Rectangle 6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8439150" y="743902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0</xdr:colOff>
      <xdr:row>0</xdr:row>
      <xdr:rowOff>123825</xdr:rowOff>
    </xdr:from>
    <xdr:to>
      <xdr:col>18</xdr:col>
      <xdr:colOff>0</xdr:colOff>
      <xdr:row>0</xdr:row>
      <xdr:rowOff>304800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8277225" y="123825"/>
          <a:ext cx="0" cy="180975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altLang="ko-KR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</xdr:col>
      <xdr:colOff>121444</xdr:colOff>
      <xdr:row>24</xdr:row>
      <xdr:rowOff>79373</xdr:rowOff>
    </xdr:from>
    <xdr:to>
      <xdr:col>22</xdr:col>
      <xdr:colOff>207169</xdr:colOff>
      <xdr:row>28</xdr:row>
      <xdr:rowOff>158748</xdr:rowOff>
    </xdr:to>
    <xdr:sp macro="" textlink="">
      <xdr:nvSpPr>
        <xdr:cNvPr id="12" name="Text Box 5"/>
        <xdr:cNvSpPr txBox="1">
          <a:spLocks noChangeArrowheads="1"/>
        </xdr:cNvSpPr>
      </xdr:nvSpPr>
      <xdr:spPr bwMode="auto">
        <a:xfrm>
          <a:off x="1232694" y="6037790"/>
          <a:ext cx="9769475" cy="120120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lnSpc>
              <a:spcPts val="900"/>
            </a:lnSpc>
            <a:defRPr sz="1000"/>
          </a:pPr>
          <a:endParaRPr lang="en-US" altLang="ko-KR" sz="900" b="1" i="0" u="sng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900"/>
            </a:lnSpc>
            <a:defRPr sz="1000"/>
          </a:pPr>
          <a:r>
            <a:rPr lang="en-US" altLang="ko-KR" sz="1000" b="1" i="0" u="sng" strike="noStrike">
              <a:solidFill>
                <a:srgbClr val="000000"/>
              </a:solidFill>
              <a:latin typeface="Times New Roman"/>
              <a:cs typeface="Times New Roman"/>
            </a:rPr>
            <a:t>Disclaimer </a:t>
          </a:r>
        </a:p>
        <a:p>
          <a:pPr algn="l" rtl="1">
            <a:lnSpc>
              <a:spcPts val="900"/>
            </a:lnSpc>
            <a:defRPr sz="1000"/>
          </a:pPr>
          <a:endParaRPr lang="en-US" altLang="ko-KR" sz="9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marL="0" marR="0" lvl="0" indent="0" algn="l" defTabSz="914400" rtl="1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ko-KR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      </a:t>
          </a:r>
          <a:r>
            <a:rPr kumimoji="0" lang="en-US" altLang="ko-KR" sz="11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This material has been prepared by Woori Bank ("the Company) and presented solely for your information.  This material contains certain preliminary data   </a:t>
          </a:r>
        </a:p>
        <a:p>
          <a:pPr marL="0" marR="0" lvl="0" indent="0" algn="l" defTabSz="914400" rtl="1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11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    which has not yet been audited.  It also contains forward-looking statements which may be materially different from what we predict today. </a:t>
          </a:r>
        </a:p>
        <a:p>
          <a:pPr marL="0" marR="0" lvl="0" indent="0" algn="l" defTabSz="914400" rtl="1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11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    Accordingly, this material may differ significantly from the actual result and is subject to change without notice.  </a:t>
          </a:r>
          <a:endParaRPr kumimoji="0" lang="ko-KR" altLang="ko-KR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rtl="1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11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   The Company, and its affiliates, accept no liability whatsoever for any losses arising from any  information contained in the material.  </a:t>
          </a:r>
          <a:endParaRPr kumimoji="0" lang="ko-KR" altLang="ko-KR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algn="l" rtl="1">
            <a:lnSpc>
              <a:spcPts val="600"/>
            </a:lnSpc>
            <a:defRPr sz="1000"/>
          </a:pPr>
          <a:endParaRPr lang="en-US" altLang="ko-KR" sz="9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500"/>
            </a:lnSpc>
            <a:defRPr sz="1000"/>
          </a:pPr>
          <a:endParaRPr lang="en-US" altLang="ko-KR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0</xdr:col>
      <xdr:colOff>114300</xdr:colOff>
      <xdr:row>25</xdr:row>
      <xdr:rowOff>257175</xdr:rowOff>
    </xdr:from>
    <xdr:to>
      <xdr:col>0</xdr:col>
      <xdr:colOff>1019175</xdr:colOff>
      <xdr:row>28</xdr:row>
      <xdr:rowOff>219075</xdr:rowOff>
    </xdr:to>
    <xdr:pic>
      <xdr:nvPicPr>
        <xdr:cNvPr id="62756943" name="그림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6457950"/>
          <a:ext cx="9048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0.20394</cdr:x>
      <cdr:y>0.20242</cdr:y>
    </cdr:from>
    <cdr:to>
      <cdr:x>0.47042</cdr:x>
      <cdr:y>0.35491</cdr:y>
    </cdr:to>
    <cdr:sp macro="" textlink="">
      <cdr:nvSpPr>
        <cdr:cNvPr id="520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48" y="151632"/>
          <a:ext cx="195442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0.55786</cdr:x>
      <cdr:y>0.20242</cdr:y>
    </cdr:from>
    <cdr:to>
      <cdr:x>0.83718</cdr:x>
      <cdr:y>0.35491</cdr:y>
    </cdr:to>
    <cdr:sp macro="" textlink="">
      <cdr:nvSpPr>
        <cdr:cNvPr id="5201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326" y="151632"/>
          <a:ext cx="204854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0.20394</cdr:x>
      <cdr:y>0.20242</cdr:y>
    </cdr:from>
    <cdr:to>
      <cdr:x>0.47042</cdr:x>
      <cdr:y>0.35491</cdr:y>
    </cdr:to>
    <cdr:sp macro="" textlink="">
      <cdr:nvSpPr>
        <cdr:cNvPr id="520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48" y="151632"/>
          <a:ext cx="195442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0.55786</cdr:x>
      <cdr:y>0.20242</cdr:y>
    </cdr:from>
    <cdr:to>
      <cdr:x>0.83718</cdr:x>
      <cdr:y>0.35491</cdr:y>
    </cdr:to>
    <cdr:sp macro="" textlink="">
      <cdr:nvSpPr>
        <cdr:cNvPr id="5201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326" y="151632"/>
          <a:ext cx="204854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4</xdr:row>
      <xdr:rowOff>0</xdr:rowOff>
    </xdr:from>
    <xdr:to>
      <xdr:col>18</xdr:col>
      <xdr:colOff>0</xdr:colOff>
      <xdr:row>4</xdr:row>
      <xdr:rowOff>0</xdr:rowOff>
    </xdr:to>
    <xdr:sp macro="" textlink="">
      <xdr:nvSpPr>
        <xdr:cNvPr id="2" name="Rectangle 5"/>
        <xdr:cNvSpPr>
          <a:spLocks noChangeArrowheads="1"/>
        </xdr:cNvSpPr>
      </xdr:nvSpPr>
      <xdr:spPr bwMode="auto">
        <a:xfrm>
          <a:off x="11858625" y="4533900"/>
          <a:ext cx="0" cy="0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altLang="ko-K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21</a:t>
          </a:r>
        </a:p>
      </xdr:txBody>
    </xdr:sp>
    <xdr:clientData/>
  </xdr:twoCellAnchor>
  <xdr:twoCellAnchor>
    <xdr:from>
      <xdr:col>18</xdr:col>
      <xdr:colOff>0</xdr:colOff>
      <xdr:row>4</xdr:row>
      <xdr:rowOff>0</xdr:rowOff>
    </xdr:from>
    <xdr:to>
      <xdr:col>18</xdr:col>
      <xdr:colOff>0</xdr:colOff>
      <xdr:row>4</xdr:row>
      <xdr:rowOff>0</xdr:rowOff>
    </xdr:to>
    <xdr:sp macro="" textlink="">
      <xdr:nvSpPr>
        <xdr:cNvPr id="3" name="Rectangle 24"/>
        <xdr:cNvSpPr>
          <a:spLocks noChangeArrowheads="1"/>
        </xdr:cNvSpPr>
      </xdr:nvSpPr>
      <xdr:spPr bwMode="auto">
        <a:xfrm>
          <a:off x="11858625" y="4533900"/>
          <a:ext cx="0" cy="0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altLang="ko-K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21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209550</xdr:colOff>
      <xdr:row>0</xdr:row>
      <xdr:rowOff>0</xdr:rowOff>
    </xdr:to>
    <xdr:graphicFrame macro="">
      <xdr:nvGraphicFramePr>
        <xdr:cNvPr id="6279173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0</xdr:row>
      <xdr:rowOff>152400</xdr:rowOff>
    </xdr:from>
    <xdr:to>
      <xdr:col>0</xdr:col>
      <xdr:colOff>152400</xdr:colOff>
      <xdr:row>0</xdr:row>
      <xdr:rowOff>152400</xdr:rowOff>
    </xdr:to>
    <xdr:graphicFrame macro="">
      <xdr:nvGraphicFramePr>
        <xdr:cNvPr id="6279173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304800</xdr:colOff>
      <xdr:row>0</xdr:row>
      <xdr:rowOff>304800</xdr:rowOff>
    </xdr:from>
    <xdr:to>
      <xdr:col>0</xdr:col>
      <xdr:colOff>304800</xdr:colOff>
      <xdr:row>0</xdr:row>
      <xdr:rowOff>304800</xdr:rowOff>
    </xdr:to>
    <xdr:graphicFrame macro="">
      <xdr:nvGraphicFramePr>
        <xdr:cNvPr id="6279173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85725</xdr:colOff>
      <xdr:row>0</xdr:row>
      <xdr:rowOff>161925</xdr:rowOff>
    </xdr:from>
    <xdr:to>
      <xdr:col>0</xdr:col>
      <xdr:colOff>1285875</xdr:colOff>
      <xdr:row>0</xdr:row>
      <xdr:rowOff>352425</xdr:rowOff>
    </xdr:to>
    <xdr:pic>
      <xdr:nvPicPr>
        <xdr:cNvPr id="62791739" name="그림 7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61925"/>
          <a:ext cx="12001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0.19437</cdr:x>
      <cdr:y>0.24614</cdr:y>
    </cdr:from>
    <cdr:to>
      <cdr:x>0.50543</cdr:x>
      <cdr:y>0.44496</cdr:y>
    </cdr:to>
    <cdr:sp macro="" textlink="">
      <cdr:nvSpPr>
        <cdr:cNvPr id="2938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8279" y="183700"/>
          <a:ext cx="536274" cy="1458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250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0.57652</cdr:x>
      <cdr:y>0.24614</cdr:y>
    </cdr:from>
    <cdr:to>
      <cdr:x>0.87011</cdr:x>
      <cdr:y>0.44496</cdr:y>
    </cdr:to>
    <cdr:sp macro="" textlink="">
      <cdr:nvSpPr>
        <cdr:cNvPr id="29389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97118" y="183700"/>
          <a:ext cx="506142" cy="1458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250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0.20394</cdr:x>
      <cdr:y>0.20242</cdr:y>
    </cdr:from>
    <cdr:to>
      <cdr:x>0.47042</cdr:x>
      <cdr:y>0.35491</cdr:y>
    </cdr:to>
    <cdr:sp macro="" textlink="">
      <cdr:nvSpPr>
        <cdr:cNvPr id="294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48" y="151632"/>
          <a:ext cx="195442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0.55786</cdr:x>
      <cdr:y>0.20242</cdr:y>
    </cdr:from>
    <cdr:to>
      <cdr:x>0.83718</cdr:x>
      <cdr:y>0.35491</cdr:y>
    </cdr:to>
    <cdr:sp macro="" textlink="">
      <cdr:nvSpPr>
        <cdr:cNvPr id="294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326" y="151632"/>
          <a:ext cx="204854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0.20394</cdr:x>
      <cdr:y>0.20242</cdr:y>
    </cdr:from>
    <cdr:to>
      <cdr:x>0.47042</cdr:x>
      <cdr:y>0.35491</cdr:y>
    </cdr:to>
    <cdr:sp macro="" textlink="">
      <cdr:nvSpPr>
        <cdr:cNvPr id="294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48" y="151632"/>
          <a:ext cx="195442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0.55786</cdr:x>
      <cdr:y>0.20242</cdr:y>
    </cdr:from>
    <cdr:to>
      <cdr:x>0.83718</cdr:x>
      <cdr:y>0.35491</cdr:y>
    </cdr:to>
    <cdr:sp macro="" textlink="">
      <cdr:nvSpPr>
        <cdr:cNvPr id="294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326" y="151632"/>
          <a:ext cx="204854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1076325</xdr:colOff>
      <xdr:row>0</xdr:row>
      <xdr:rowOff>0</xdr:rowOff>
    </xdr:to>
    <xdr:graphicFrame macro="">
      <xdr:nvGraphicFramePr>
        <xdr:cNvPr id="6279581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0</xdr:row>
      <xdr:rowOff>152400</xdr:rowOff>
    </xdr:from>
    <xdr:to>
      <xdr:col>0</xdr:col>
      <xdr:colOff>152400</xdr:colOff>
      <xdr:row>0</xdr:row>
      <xdr:rowOff>152400</xdr:rowOff>
    </xdr:to>
    <xdr:graphicFrame macro="">
      <xdr:nvGraphicFramePr>
        <xdr:cNvPr id="6279581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304800</xdr:colOff>
      <xdr:row>1</xdr:row>
      <xdr:rowOff>57150</xdr:rowOff>
    </xdr:from>
    <xdr:to>
      <xdr:col>0</xdr:col>
      <xdr:colOff>304800</xdr:colOff>
      <xdr:row>1</xdr:row>
      <xdr:rowOff>57150</xdr:rowOff>
    </xdr:to>
    <xdr:graphicFrame macro="">
      <xdr:nvGraphicFramePr>
        <xdr:cNvPr id="6279581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66675</xdr:colOff>
      <xdr:row>0</xdr:row>
      <xdr:rowOff>200025</xdr:rowOff>
    </xdr:from>
    <xdr:to>
      <xdr:col>0</xdr:col>
      <xdr:colOff>1266825</xdr:colOff>
      <xdr:row>0</xdr:row>
      <xdr:rowOff>400050</xdr:rowOff>
    </xdr:to>
    <xdr:pic>
      <xdr:nvPicPr>
        <xdr:cNvPr id="62795815" name="그림 5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00025"/>
          <a:ext cx="1200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0.22953</cdr:x>
      <cdr:y>0.20307</cdr:y>
    </cdr:from>
    <cdr:to>
      <cdr:x>0.57646</cdr:x>
      <cdr:y>0.35491</cdr:y>
    </cdr:to>
    <cdr:sp macro="" textlink="">
      <cdr:nvSpPr>
        <cdr:cNvPr id="524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4616" y="152110"/>
          <a:ext cx="380143" cy="1113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200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0.63597</cdr:x>
      <cdr:y>0.20307</cdr:y>
    </cdr:from>
    <cdr:to>
      <cdr:x>0.87065</cdr:x>
      <cdr:y>0.35491</cdr:y>
    </cdr:to>
    <cdr:sp macro="" textlink="">
      <cdr:nvSpPr>
        <cdr:cNvPr id="52429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0138" y="152110"/>
          <a:ext cx="253099" cy="1113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200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0.20394</cdr:x>
      <cdr:y>0.20242</cdr:y>
    </cdr:from>
    <cdr:to>
      <cdr:x>0.47042</cdr:x>
      <cdr:y>0.35491</cdr:y>
    </cdr:to>
    <cdr:sp macro="" textlink="">
      <cdr:nvSpPr>
        <cdr:cNvPr id="525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48" y="151632"/>
          <a:ext cx="195442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0.55786</cdr:x>
      <cdr:y>0.20242</cdr:y>
    </cdr:from>
    <cdr:to>
      <cdr:x>0.83718</cdr:x>
      <cdr:y>0.35491</cdr:y>
    </cdr:to>
    <cdr:sp macro="" textlink="">
      <cdr:nvSpPr>
        <cdr:cNvPr id="5253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326" y="151632"/>
          <a:ext cx="204854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0.20394</cdr:x>
      <cdr:y>0.20242</cdr:y>
    </cdr:from>
    <cdr:to>
      <cdr:x>0.47042</cdr:x>
      <cdr:y>0.35491</cdr:y>
    </cdr:to>
    <cdr:sp macro="" textlink="">
      <cdr:nvSpPr>
        <cdr:cNvPr id="525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48" y="151632"/>
          <a:ext cx="195442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0.55786</cdr:x>
      <cdr:y>0.20242</cdr:y>
    </cdr:from>
    <cdr:to>
      <cdr:x>0.83718</cdr:x>
      <cdr:y>0.35491</cdr:y>
    </cdr:to>
    <cdr:sp macro="" textlink="">
      <cdr:nvSpPr>
        <cdr:cNvPr id="5253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326" y="151632"/>
          <a:ext cx="204854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104775</xdr:rowOff>
    </xdr:from>
    <xdr:to>
      <xdr:col>0</xdr:col>
      <xdr:colOff>1466850</xdr:colOff>
      <xdr:row>0</xdr:row>
      <xdr:rowOff>342900</xdr:rowOff>
    </xdr:to>
    <xdr:pic>
      <xdr:nvPicPr>
        <xdr:cNvPr id="62757897" name="그림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04775"/>
          <a:ext cx="14382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152400</xdr:rowOff>
    </xdr:from>
    <xdr:to>
      <xdr:col>0</xdr:col>
      <xdr:colOff>1152525</xdr:colOff>
      <xdr:row>0</xdr:row>
      <xdr:rowOff>342900</xdr:rowOff>
    </xdr:to>
    <xdr:pic>
      <xdr:nvPicPr>
        <xdr:cNvPr id="62799881" name="그림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152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62800941" name="Chart 8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209550</xdr:colOff>
      <xdr:row>25</xdr:row>
      <xdr:rowOff>0</xdr:rowOff>
    </xdr:from>
    <xdr:to>
      <xdr:col>3</xdr:col>
      <xdr:colOff>838200</xdr:colOff>
      <xdr:row>25</xdr:row>
      <xdr:rowOff>0</xdr:rowOff>
    </xdr:to>
    <xdr:graphicFrame macro="">
      <xdr:nvGraphicFramePr>
        <xdr:cNvPr id="62800942" name="Chart 9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209550</xdr:colOff>
      <xdr:row>25</xdr:row>
      <xdr:rowOff>0</xdr:rowOff>
    </xdr:from>
    <xdr:to>
      <xdr:col>3</xdr:col>
      <xdr:colOff>838200</xdr:colOff>
      <xdr:row>25</xdr:row>
      <xdr:rowOff>0</xdr:rowOff>
    </xdr:to>
    <xdr:graphicFrame macro="">
      <xdr:nvGraphicFramePr>
        <xdr:cNvPr id="62800943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152400</xdr:colOff>
      <xdr:row>0</xdr:row>
      <xdr:rowOff>152400</xdr:rowOff>
    </xdr:from>
    <xdr:to>
      <xdr:col>2</xdr:col>
      <xdr:colOff>523875</xdr:colOff>
      <xdr:row>0</xdr:row>
      <xdr:rowOff>152400</xdr:rowOff>
    </xdr:to>
    <xdr:graphicFrame macro="">
      <xdr:nvGraphicFramePr>
        <xdr:cNvPr id="62800944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0</xdr:row>
      <xdr:rowOff>152400</xdr:rowOff>
    </xdr:from>
    <xdr:to>
      <xdr:col>0</xdr:col>
      <xdr:colOff>1104900</xdr:colOff>
      <xdr:row>0</xdr:row>
      <xdr:rowOff>333375</xdr:rowOff>
    </xdr:to>
    <xdr:pic>
      <xdr:nvPicPr>
        <xdr:cNvPr id="62800945" name="그림 6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1049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123825</xdr:rowOff>
    </xdr:from>
    <xdr:to>
      <xdr:col>1</xdr:col>
      <xdr:colOff>0</xdr:colOff>
      <xdr:row>0</xdr:row>
      <xdr:rowOff>333375</xdr:rowOff>
    </xdr:to>
    <xdr:pic>
      <xdr:nvPicPr>
        <xdr:cNvPr id="62806025" name="그림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"/>
          <a:ext cx="1247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133350</xdr:rowOff>
    </xdr:from>
    <xdr:to>
      <xdr:col>0</xdr:col>
      <xdr:colOff>1209675</xdr:colOff>
      <xdr:row>0</xdr:row>
      <xdr:rowOff>323850</xdr:rowOff>
    </xdr:to>
    <xdr:pic>
      <xdr:nvPicPr>
        <xdr:cNvPr id="62807049" name="그림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33350"/>
          <a:ext cx="1152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142875</xdr:rowOff>
    </xdr:from>
    <xdr:to>
      <xdr:col>0</xdr:col>
      <xdr:colOff>1200150</xdr:colOff>
      <xdr:row>0</xdr:row>
      <xdr:rowOff>333375</xdr:rowOff>
    </xdr:to>
    <xdr:pic>
      <xdr:nvPicPr>
        <xdr:cNvPr id="62808073" name="그림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42875"/>
          <a:ext cx="1152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graphicFrame macro="">
      <xdr:nvGraphicFramePr>
        <xdr:cNvPr id="627589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47625</xdr:colOff>
      <xdr:row>0</xdr:row>
      <xdr:rowOff>104775</xdr:rowOff>
    </xdr:from>
    <xdr:to>
      <xdr:col>0</xdr:col>
      <xdr:colOff>1485900</xdr:colOff>
      <xdr:row>0</xdr:row>
      <xdr:rowOff>342900</xdr:rowOff>
    </xdr:to>
    <xdr:pic>
      <xdr:nvPicPr>
        <xdr:cNvPr id="62758931" name="그림 4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04775"/>
          <a:ext cx="14382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0.20677</cdr:x>
      <cdr:y>0.2035</cdr:y>
    </cdr:from>
    <cdr:to>
      <cdr:x>0.47846</cdr:x>
      <cdr:y>0.35708</cdr:y>
    </cdr:to>
    <cdr:sp macro="" textlink="">
      <cdr:nvSpPr>
        <cdr:cNvPr id="1420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4823" y="152429"/>
          <a:ext cx="199270" cy="112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0.56004</cdr:x>
      <cdr:y>0.2035</cdr:y>
    </cdr:from>
    <cdr:to>
      <cdr:x>0.83761</cdr:x>
      <cdr:y>0.35708</cdr:y>
    </cdr:to>
    <cdr:sp macro="" textlink="">
      <cdr:nvSpPr>
        <cdr:cNvPr id="142029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3922" y="152429"/>
          <a:ext cx="203577" cy="112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0</xdr:col>
      <xdr:colOff>1228725</xdr:colOff>
      <xdr:row>0</xdr:row>
      <xdr:rowOff>371475</xdr:rowOff>
    </xdr:to>
    <xdr:pic>
      <xdr:nvPicPr>
        <xdr:cNvPr id="59376752" name="그림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1450"/>
          <a:ext cx="11906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</xdr:col>
      <xdr:colOff>0</xdr:colOff>
      <xdr:row>0</xdr:row>
      <xdr:rowOff>314325</xdr:rowOff>
    </xdr:to>
    <xdr:pic>
      <xdr:nvPicPr>
        <xdr:cNvPr id="62760969" name="그림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11906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</xdr:colOff>
      <xdr:row>1</xdr:row>
      <xdr:rowOff>133350</xdr:rowOff>
    </xdr:from>
    <xdr:to>
      <xdr:col>18</xdr:col>
      <xdr:colOff>0</xdr:colOff>
      <xdr:row>1</xdr:row>
      <xdr:rowOff>133350</xdr:rowOff>
    </xdr:to>
    <xdr:graphicFrame macro="">
      <xdr:nvGraphicFramePr>
        <xdr:cNvPr id="62762065" name="Chart 1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209550</xdr:colOff>
      <xdr:row>24</xdr:row>
      <xdr:rowOff>66675</xdr:rowOff>
    </xdr:from>
    <xdr:to>
      <xdr:col>3</xdr:col>
      <xdr:colOff>0</xdr:colOff>
      <xdr:row>24</xdr:row>
      <xdr:rowOff>66675</xdr:rowOff>
    </xdr:to>
    <xdr:graphicFrame macro="">
      <xdr:nvGraphicFramePr>
        <xdr:cNvPr id="62762066" name="Chart 2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381000</xdr:colOff>
      <xdr:row>1</xdr:row>
      <xdr:rowOff>133350</xdr:rowOff>
    </xdr:from>
    <xdr:to>
      <xdr:col>18</xdr:col>
      <xdr:colOff>0</xdr:colOff>
      <xdr:row>1</xdr:row>
      <xdr:rowOff>133350</xdr:rowOff>
    </xdr:to>
    <xdr:graphicFrame macro="">
      <xdr:nvGraphicFramePr>
        <xdr:cNvPr id="62762067" name="Chart 9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209550</xdr:colOff>
      <xdr:row>24</xdr:row>
      <xdr:rowOff>66675</xdr:rowOff>
    </xdr:from>
    <xdr:to>
      <xdr:col>3</xdr:col>
      <xdr:colOff>0</xdr:colOff>
      <xdr:row>24</xdr:row>
      <xdr:rowOff>66675</xdr:rowOff>
    </xdr:to>
    <xdr:graphicFrame macro="">
      <xdr:nvGraphicFramePr>
        <xdr:cNvPr id="62762068" name="Chart 10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1228725</xdr:colOff>
      <xdr:row>0</xdr:row>
      <xdr:rowOff>0</xdr:rowOff>
    </xdr:to>
    <xdr:graphicFrame macro="">
      <xdr:nvGraphicFramePr>
        <xdr:cNvPr id="6276206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304800</xdr:colOff>
      <xdr:row>1</xdr:row>
      <xdr:rowOff>57150</xdr:rowOff>
    </xdr:from>
    <xdr:to>
      <xdr:col>1</xdr:col>
      <xdr:colOff>247650</xdr:colOff>
      <xdr:row>1</xdr:row>
      <xdr:rowOff>57150</xdr:rowOff>
    </xdr:to>
    <xdr:graphicFrame macro="">
      <xdr:nvGraphicFramePr>
        <xdr:cNvPr id="62762070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209550</xdr:colOff>
      <xdr:row>24</xdr:row>
      <xdr:rowOff>66675</xdr:rowOff>
    </xdr:from>
    <xdr:to>
      <xdr:col>3</xdr:col>
      <xdr:colOff>0</xdr:colOff>
      <xdr:row>24</xdr:row>
      <xdr:rowOff>66675</xdr:rowOff>
    </xdr:to>
    <xdr:graphicFrame macro="">
      <xdr:nvGraphicFramePr>
        <xdr:cNvPr id="62762071" name="Chart 2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209550</xdr:colOff>
      <xdr:row>24</xdr:row>
      <xdr:rowOff>66675</xdr:rowOff>
    </xdr:from>
    <xdr:to>
      <xdr:col>3</xdr:col>
      <xdr:colOff>0</xdr:colOff>
      <xdr:row>24</xdr:row>
      <xdr:rowOff>66675</xdr:rowOff>
    </xdr:to>
    <xdr:graphicFrame macro="">
      <xdr:nvGraphicFramePr>
        <xdr:cNvPr id="62762072" name="Chart 10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114300</xdr:rowOff>
    </xdr:from>
    <xdr:to>
      <xdr:col>0</xdr:col>
      <xdr:colOff>1238250</xdr:colOff>
      <xdr:row>0</xdr:row>
      <xdr:rowOff>314325</xdr:rowOff>
    </xdr:to>
    <xdr:pic>
      <xdr:nvPicPr>
        <xdr:cNvPr id="62762073" name="그림 10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14300"/>
          <a:ext cx="1200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209550</xdr:colOff>
      <xdr:row>0</xdr:row>
      <xdr:rowOff>0</xdr:rowOff>
    </xdr:to>
    <xdr:graphicFrame macro="">
      <xdr:nvGraphicFramePr>
        <xdr:cNvPr id="6277123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0</xdr:row>
      <xdr:rowOff>152400</xdr:rowOff>
    </xdr:from>
    <xdr:to>
      <xdr:col>0</xdr:col>
      <xdr:colOff>152400</xdr:colOff>
      <xdr:row>0</xdr:row>
      <xdr:rowOff>152400</xdr:rowOff>
    </xdr:to>
    <xdr:graphicFrame macro="">
      <xdr:nvGraphicFramePr>
        <xdr:cNvPr id="6277123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304800</xdr:colOff>
      <xdr:row>0</xdr:row>
      <xdr:rowOff>304800</xdr:rowOff>
    </xdr:from>
    <xdr:to>
      <xdr:col>0</xdr:col>
      <xdr:colOff>304800</xdr:colOff>
      <xdr:row>0</xdr:row>
      <xdr:rowOff>304800</xdr:rowOff>
    </xdr:to>
    <xdr:graphicFrame macro="">
      <xdr:nvGraphicFramePr>
        <xdr:cNvPr id="6277123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161925</xdr:rowOff>
    </xdr:from>
    <xdr:to>
      <xdr:col>0</xdr:col>
      <xdr:colOff>1343025</xdr:colOff>
      <xdr:row>0</xdr:row>
      <xdr:rowOff>381000</xdr:rowOff>
    </xdr:to>
    <xdr:pic>
      <xdr:nvPicPr>
        <xdr:cNvPr id="62771239" name="그림 5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61925"/>
          <a:ext cx="13049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P48"/>
  <sheetViews>
    <sheetView showGridLines="0" tabSelected="1" view="pageBreakPreview" zoomScaleNormal="100" zoomScaleSheetLayoutView="100" workbookViewId="0">
      <selection activeCell="Q6" sqref="Q6"/>
    </sheetView>
  </sheetViews>
  <sheetFormatPr defaultRowHeight="12.75"/>
  <cols>
    <col min="1" max="13" width="9.140625" style="1"/>
    <col min="14" max="14" width="21.42578125" style="1" customWidth="1"/>
    <col min="15" max="15" width="8.7109375" style="1" customWidth="1"/>
    <col min="16" max="16" width="10.7109375" style="1" bestFit="1" customWidth="1"/>
    <col min="17" max="17" width="11.85546875" style="1" customWidth="1"/>
    <col min="18" max="16384" width="9.140625" style="1"/>
  </cols>
  <sheetData>
    <row r="13" spans="3:3">
      <c r="C13" s="1" t="s">
        <v>0</v>
      </c>
    </row>
    <row r="37" spans="1:16">
      <c r="P37" s="1" t="s">
        <v>1</v>
      </c>
    </row>
    <row r="44" spans="1:16" ht="30.75" customHeight="1"/>
    <row r="48" spans="1:16">
      <c r="A48" s="1678"/>
      <c r="B48" s="1678"/>
      <c r="C48" s="1678"/>
      <c r="D48" s="1678"/>
      <c r="E48" s="1678"/>
      <c r="F48" s="1678"/>
      <c r="G48" s="1678"/>
      <c r="H48" s="1678"/>
      <c r="I48" s="1678"/>
      <c r="J48" s="1678"/>
      <c r="K48" s="1678"/>
      <c r="L48" s="1678"/>
      <c r="M48" s="1678"/>
      <c r="N48" s="1678"/>
      <c r="O48" s="1678"/>
    </row>
  </sheetData>
  <mergeCells count="1">
    <mergeCell ref="A48:O48"/>
  </mergeCells>
  <phoneticPr fontId="6" type="noConversion"/>
  <printOptions horizontalCentered="1" verticalCentered="1"/>
  <pageMargins left="0.23622047244094491" right="0.23622047244094491" top="0.19685039370078741" bottom="0.19685039370078741" header="0.15748031496062992" footer="0.15748031496062992"/>
  <pageSetup paperSize="9" scale="9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4"/>
  <sheetViews>
    <sheetView showGridLines="0" view="pageBreakPreview" topLeftCell="A7" zoomScale="90" zoomScaleNormal="100" zoomScaleSheetLayoutView="90" workbookViewId="0">
      <selection activeCell="S4" sqref="S4"/>
    </sheetView>
  </sheetViews>
  <sheetFormatPr defaultRowHeight="11.25"/>
  <cols>
    <col min="1" max="1" width="19.140625" style="372" customWidth="1"/>
    <col min="2" max="2" width="5.28515625" style="372" customWidth="1"/>
    <col min="3" max="3" width="18.7109375" style="372" customWidth="1"/>
    <col min="4" max="4" width="8.28515625" style="396" customWidth="1"/>
    <col min="5" max="5" width="2.7109375" style="396" customWidth="1"/>
    <col min="6" max="6" width="8.28515625" style="396" customWidth="1"/>
    <col min="7" max="7" width="6.5703125" style="372" customWidth="1"/>
    <col min="8" max="8" width="18.7109375" style="372" customWidth="1"/>
    <col min="9" max="9" width="8.28515625" style="396" customWidth="1"/>
    <col min="10" max="10" width="2.7109375" style="396" customWidth="1"/>
    <col min="11" max="11" width="8.28515625" style="396" customWidth="1"/>
    <col min="12" max="12" width="6.140625" style="372" customWidth="1"/>
    <col min="13" max="13" width="21.140625" style="372" customWidth="1"/>
    <col min="14" max="14" width="8.28515625" style="396" customWidth="1"/>
    <col min="15" max="15" width="2.7109375" style="396" customWidth="1"/>
    <col min="16" max="16" width="8.28515625" style="396" customWidth="1"/>
    <col min="17" max="16384" width="9.140625" style="372"/>
  </cols>
  <sheetData>
    <row r="1" spans="1:17" s="311" customFormat="1" ht="30" customHeight="1">
      <c r="A1" s="395"/>
      <c r="B1" s="440"/>
      <c r="C1" s="392" t="s">
        <v>177</v>
      </c>
      <c r="D1" s="441"/>
      <c r="E1" s="441"/>
      <c r="F1" s="441"/>
      <c r="G1" s="352"/>
      <c r="H1" s="352"/>
      <c r="I1" s="442"/>
      <c r="J1" s="442"/>
      <c r="K1" s="442"/>
      <c r="L1" s="352"/>
      <c r="M1" s="352"/>
      <c r="N1" s="442"/>
      <c r="O1" s="442"/>
      <c r="P1" s="442"/>
    </row>
    <row r="2" spans="1:17" s="311" customFormat="1">
      <c r="A2" s="394"/>
      <c r="B2" s="312"/>
      <c r="C2" s="312"/>
      <c r="D2" s="396"/>
      <c r="E2" s="412"/>
      <c r="F2" s="412"/>
      <c r="I2" s="412"/>
      <c r="J2" s="412"/>
      <c r="K2" s="412"/>
      <c r="N2" s="412"/>
      <c r="O2" s="412"/>
      <c r="P2" s="412"/>
    </row>
    <row r="3" spans="1:17" s="311" customFormat="1">
      <c r="A3" s="394"/>
      <c r="B3" s="312"/>
      <c r="C3" s="312"/>
      <c r="D3" s="396"/>
      <c r="E3" s="412"/>
      <c r="F3" s="412"/>
      <c r="I3" s="412"/>
      <c r="J3" s="412"/>
      <c r="K3" s="412"/>
      <c r="N3" s="412"/>
      <c r="O3" s="412"/>
      <c r="P3" s="412"/>
    </row>
    <row r="4" spans="1:17" ht="16.5" customHeight="1">
      <c r="A4" s="371"/>
      <c r="C4" s="303" t="s">
        <v>178</v>
      </c>
    </row>
    <row r="5" spans="1:17" ht="16.5" customHeight="1">
      <c r="A5" s="443"/>
    </row>
    <row r="6" spans="1:17" ht="16.5" customHeight="1">
      <c r="A6" s="444"/>
      <c r="C6" s="418" t="s">
        <v>182</v>
      </c>
      <c r="D6" s="446"/>
      <c r="E6" s="446"/>
      <c r="F6" s="446"/>
      <c r="G6" s="381"/>
      <c r="H6" s="381" t="s">
        <v>183</v>
      </c>
      <c r="I6" s="446"/>
      <c r="J6" s="446"/>
      <c r="K6" s="446"/>
      <c r="L6" s="445"/>
      <c r="M6" s="381" t="s">
        <v>184</v>
      </c>
      <c r="N6" s="415"/>
      <c r="O6" s="415"/>
      <c r="P6" s="415"/>
    </row>
    <row r="7" spans="1:17" ht="16.5" customHeight="1">
      <c r="A7" s="444"/>
      <c r="C7" s="418"/>
      <c r="D7" s="446"/>
      <c r="E7" s="446"/>
      <c r="F7" s="446"/>
      <c r="G7" s="381"/>
      <c r="H7" s="381"/>
      <c r="I7" s="446"/>
      <c r="J7" s="446"/>
      <c r="K7" s="446"/>
      <c r="L7" s="445"/>
      <c r="M7" s="381"/>
      <c r="N7" s="415"/>
      <c r="O7" s="415"/>
      <c r="P7" s="415"/>
    </row>
    <row r="8" spans="1:17" ht="16.5" customHeight="1">
      <c r="A8" s="371"/>
      <c r="C8" s="373" t="s">
        <v>155</v>
      </c>
      <c r="D8" s="1716" t="s">
        <v>443</v>
      </c>
      <c r="E8" s="1716"/>
      <c r="F8" s="1716"/>
      <c r="G8" s="311"/>
      <c r="H8" s="373" t="s">
        <v>155</v>
      </c>
      <c r="I8" s="1716" t="s">
        <v>483</v>
      </c>
      <c r="J8" s="1716"/>
      <c r="K8" s="1716"/>
      <c r="L8" s="312"/>
      <c r="M8" s="373" t="s">
        <v>155</v>
      </c>
      <c r="N8" s="1691" t="str">
        <f>D8</f>
        <v>4Q17</v>
      </c>
      <c r="O8" s="1691"/>
      <c r="P8" s="1691"/>
    </row>
    <row r="9" spans="1:17" ht="16.5" customHeight="1">
      <c r="A9" s="29"/>
      <c r="C9" s="411" t="s">
        <v>7</v>
      </c>
      <c r="D9" s="1584">
        <f>SUM(D10:D16)-D12-D13</f>
        <v>106540.3</v>
      </c>
      <c r="E9" s="1579"/>
      <c r="F9" s="1567">
        <f>D9/$D$9</f>
        <v>1</v>
      </c>
      <c r="G9" s="295"/>
      <c r="H9" s="411" t="s">
        <v>7</v>
      </c>
      <c r="I9" s="1050">
        <v>106540.296</v>
      </c>
      <c r="J9" s="1047"/>
      <c r="K9" s="1052">
        <v>1</v>
      </c>
      <c r="L9" s="295"/>
      <c r="M9" s="411" t="s">
        <v>7</v>
      </c>
      <c r="N9" s="1059">
        <v>71879.811000000002</v>
      </c>
      <c r="O9" s="1057"/>
      <c r="P9" s="1062">
        <v>1</v>
      </c>
      <c r="Q9" s="396"/>
    </row>
    <row r="10" spans="1:17" ht="16.5" customHeight="1">
      <c r="A10" s="29"/>
      <c r="C10" s="317" t="s">
        <v>156</v>
      </c>
      <c r="D10" s="1581">
        <v>4.9000000000000004</v>
      </c>
      <c r="E10" s="1579"/>
      <c r="F10" s="1566">
        <f t="shared" ref="F10:F15" si="0">ROUND(D10,0)/ROUND($D$9,0)</f>
        <v>4.6930730242162569E-5</v>
      </c>
      <c r="G10" s="295"/>
      <c r="H10" s="317" t="s">
        <v>162</v>
      </c>
      <c r="I10" s="1051">
        <v>71879.811000000002</v>
      </c>
      <c r="J10" s="1048"/>
      <c r="K10" s="1049">
        <v>0.67467252953755641</v>
      </c>
      <c r="L10" s="295"/>
      <c r="M10" s="317" t="s">
        <v>165</v>
      </c>
      <c r="N10" s="1060">
        <v>57312.726000000002</v>
      </c>
      <c r="O10" s="1057"/>
      <c r="P10" s="1058">
        <v>0.79734279354479687</v>
      </c>
      <c r="Q10" s="30"/>
    </row>
    <row r="11" spans="1:17" ht="16.5" customHeight="1">
      <c r="A11" s="29"/>
      <c r="C11" s="317" t="s">
        <v>157</v>
      </c>
      <c r="D11" s="1581">
        <v>57822</v>
      </c>
      <c r="E11" s="1579"/>
      <c r="F11" s="1566">
        <f t="shared" si="0"/>
        <v>0.54272573681246483</v>
      </c>
      <c r="G11" s="295"/>
      <c r="H11" s="317" t="s">
        <v>163</v>
      </c>
      <c r="I11" s="1051">
        <v>21994.038</v>
      </c>
      <c r="J11" s="1048"/>
      <c r="K11" s="1049">
        <v>0.2064386793143507</v>
      </c>
      <c r="L11" s="295"/>
      <c r="M11" s="317" t="s">
        <v>66</v>
      </c>
      <c r="N11" s="1060">
        <v>884.40200000000004</v>
      </c>
      <c r="O11" s="1057"/>
      <c r="P11" s="1058">
        <v>1.229827490261547E-2</v>
      </c>
      <c r="Q11" s="30"/>
    </row>
    <row r="12" spans="1:17" ht="16.5" customHeight="1">
      <c r="A12" s="29"/>
      <c r="C12" s="317" t="s">
        <v>158</v>
      </c>
      <c r="D12" s="1581">
        <v>4284.6000000000004</v>
      </c>
      <c r="E12" s="1579"/>
      <c r="F12" s="1566">
        <f t="shared" si="0"/>
        <v>4.0219635817533322E-2</v>
      </c>
      <c r="G12" s="295"/>
      <c r="H12" s="317" t="s">
        <v>164</v>
      </c>
      <c r="I12" s="1051">
        <v>12666.447</v>
      </c>
      <c r="J12" s="1048"/>
      <c r="K12" s="1049">
        <v>0.11888879114809292</v>
      </c>
      <c r="L12" s="295"/>
      <c r="M12" s="317" t="s">
        <v>166</v>
      </c>
      <c r="N12" s="1060">
        <v>2.6840000000000002</v>
      </c>
      <c r="O12" s="1056"/>
      <c r="P12" s="1058">
        <v>4.1736227045075125E-5</v>
      </c>
      <c r="Q12" s="30"/>
    </row>
    <row r="13" spans="1:17" ht="16.5" customHeight="1">
      <c r="A13" s="29"/>
      <c r="C13" s="317" t="s">
        <v>179</v>
      </c>
      <c r="D13" s="1581">
        <v>50664.800000000003</v>
      </c>
      <c r="E13" s="1579"/>
      <c r="F13" s="1566">
        <f t="shared" si="0"/>
        <v>0.47554908954383329</v>
      </c>
      <c r="G13" s="295"/>
      <c r="H13" s="317"/>
      <c r="I13" s="406"/>
      <c r="J13" s="406"/>
      <c r="K13" s="398"/>
      <c r="L13" s="295"/>
      <c r="M13" s="317" t="s">
        <v>34</v>
      </c>
      <c r="N13" s="1060">
        <v>13679.999</v>
      </c>
      <c r="O13" s="1061"/>
      <c r="P13" s="1058">
        <v>0.19031719532554256</v>
      </c>
      <c r="Q13" s="30"/>
    </row>
    <row r="14" spans="1:17" ht="16.5" customHeight="1">
      <c r="A14" s="29"/>
      <c r="C14" s="317" t="s">
        <v>159</v>
      </c>
      <c r="D14" s="1581">
        <v>330.8</v>
      </c>
      <c r="E14" s="1579"/>
      <c r="F14" s="1566">
        <f t="shared" si="0"/>
        <v>3.1068143420311619E-3</v>
      </c>
      <c r="G14" s="295"/>
      <c r="H14" s="316"/>
      <c r="I14" s="406"/>
      <c r="J14" s="406"/>
      <c r="K14" s="44"/>
      <c r="L14" s="427"/>
      <c r="M14" s="317"/>
      <c r="N14" s="401"/>
      <c r="O14" s="402"/>
      <c r="P14" s="404"/>
      <c r="Q14" s="30"/>
    </row>
    <row r="15" spans="1:17" ht="16.5" customHeight="1">
      <c r="A15" s="29"/>
      <c r="C15" s="439" t="s">
        <v>160</v>
      </c>
      <c r="D15" s="1586">
        <v>46255</v>
      </c>
      <c r="E15" s="1582"/>
      <c r="F15" s="1566">
        <f t="shared" si="0"/>
        <v>0.43415618547024593</v>
      </c>
      <c r="G15" s="295"/>
      <c r="H15" s="438"/>
      <c r="I15" s="429"/>
      <c r="J15" s="429"/>
      <c r="K15" s="45"/>
      <c r="L15" s="427"/>
      <c r="M15" s="439"/>
      <c r="N15" s="428"/>
      <c r="O15" s="430"/>
      <c r="P15" s="46"/>
      <c r="Q15" s="447"/>
    </row>
    <row r="16" spans="1:17" ht="16.5" customHeight="1" thickBot="1">
      <c r="A16" s="31"/>
      <c r="C16" s="1038" t="s">
        <v>180</v>
      </c>
      <c r="D16" s="1585">
        <v>2127.6</v>
      </c>
      <c r="E16" s="1583"/>
      <c r="F16" s="399"/>
      <c r="G16" s="295"/>
      <c r="H16" s="437"/>
      <c r="I16" s="431"/>
      <c r="J16" s="431"/>
      <c r="K16" s="399"/>
      <c r="L16" s="295"/>
      <c r="M16" s="408"/>
      <c r="N16" s="296"/>
      <c r="O16" s="432"/>
      <c r="P16" s="47"/>
    </row>
    <row r="17" spans="1:17" ht="16.5" customHeight="1">
      <c r="A17" s="371"/>
      <c r="C17" s="1093"/>
      <c r="D17" s="1046"/>
      <c r="E17" s="1040"/>
      <c r="F17" s="1043"/>
      <c r="I17" s="372"/>
      <c r="J17" s="372"/>
      <c r="K17" s="14"/>
      <c r="M17" s="453"/>
      <c r="N17" s="372"/>
      <c r="O17" s="372"/>
      <c r="P17" s="14"/>
    </row>
    <row r="18" spans="1:17" ht="16.5" customHeight="1">
      <c r="A18" s="371"/>
    </row>
    <row r="19" spans="1:17" ht="16.5" customHeight="1">
      <c r="A19" s="371"/>
      <c r="C19" s="303" t="s">
        <v>181</v>
      </c>
      <c r="D19" s="397"/>
      <c r="E19" s="397"/>
      <c r="F19" s="397"/>
      <c r="G19" s="294"/>
      <c r="H19" s="294"/>
      <c r="I19" s="397"/>
      <c r="J19" s="397"/>
      <c r="K19" s="397"/>
      <c r="L19" s="294"/>
      <c r="M19" s="294"/>
      <c r="N19" s="397"/>
      <c r="O19" s="397"/>
      <c r="P19" s="397"/>
    </row>
    <row r="20" spans="1:17" ht="16.5" customHeight="1">
      <c r="A20" s="371"/>
      <c r="H20" s="294"/>
      <c r="I20" s="414"/>
      <c r="J20" s="414"/>
      <c r="K20" s="397"/>
      <c r="L20" s="294"/>
      <c r="M20" s="448"/>
      <c r="N20" s="415"/>
      <c r="O20" s="415"/>
      <c r="P20" s="416"/>
    </row>
    <row r="21" spans="1:17" ht="16.5" customHeight="1">
      <c r="A21" s="371"/>
      <c r="C21" s="418" t="s">
        <v>182</v>
      </c>
      <c r="D21" s="446"/>
      <c r="E21" s="446"/>
      <c r="F21" s="446"/>
      <c r="G21" s="381"/>
      <c r="H21" s="381" t="s">
        <v>183</v>
      </c>
      <c r="I21" s="446"/>
      <c r="J21" s="446"/>
      <c r="K21" s="446"/>
      <c r="L21" s="445"/>
      <c r="M21" s="381" t="s">
        <v>184</v>
      </c>
      <c r="N21" s="413"/>
    </row>
    <row r="22" spans="1:17" ht="16.5" customHeight="1">
      <c r="A22" s="371"/>
      <c r="C22" s="418"/>
      <c r="D22" s="446"/>
      <c r="E22" s="446"/>
      <c r="F22" s="446"/>
      <c r="G22" s="381"/>
      <c r="H22" s="381"/>
      <c r="I22" s="446"/>
      <c r="J22" s="446"/>
      <c r="K22" s="446"/>
      <c r="L22" s="445"/>
      <c r="M22" s="381"/>
      <c r="N22" s="413"/>
    </row>
    <row r="23" spans="1:17" ht="16.5" customHeight="1">
      <c r="A23" s="371"/>
      <c r="C23" s="373" t="s">
        <v>155</v>
      </c>
      <c r="D23" s="1691" t="str">
        <f>D8</f>
        <v>4Q17</v>
      </c>
      <c r="E23" s="1691"/>
      <c r="F23" s="1691"/>
      <c r="G23" s="449"/>
      <c r="H23" s="373" t="s">
        <v>155</v>
      </c>
      <c r="I23" s="1691" t="str">
        <f>D8</f>
        <v>4Q17</v>
      </c>
      <c r="J23" s="1691"/>
      <c r="K23" s="1691"/>
      <c r="L23" s="294"/>
      <c r="M23" s="373" t="s">
        <v>155</v>
      </c>
      <c r="N23" s="1691" t="str">
        <f>D8</f>
        <v>4Q17</v>
      </c>
      <c r="O23" s="1691"/>
      <c r="P23" s="1691"/>
    </row>
    <row r="24" spans="1:17" ht="16.5" customHeight="1">
      <c r="A24" s="371"/>
      <c r="C24" s="411" t="s">
        <v>7</v>
      </c>
      <c r="D24" s="1089">
        <v>2726.4000000000005</v>
      </c>
      <c r="E24" s="1086"/>
      <c r="F24" s="1088">
        <v>1</v>
      </c>
      <c r="G24" s="295"/>
      <c r="H24" s="411" t="s">
        <v>7</v>
      </c>
      <c r="I24" s="1079">
        <v>2726.3319999999994</v>
      </c>
      <c r="J24" s="1076"/>
      <c r="K24" s="1081">
        <v>1</v>
      </c>
      <c r="L24" s="295"/>
      <c r="M24" s="411" t="s">
        <v>7</v>
      </c>
      <c r="N24" s="1069">
        <v>1108.9250000000002</v>
      </c>
      <c r="O24" s="1067"/>
      <c r="P24" s="1072">
        <v>1</v>
      </c>
      <c r="Q24" s="396"/>
    </row>
    <row r="25" spans="1:17" ht="16.5" customHeight="1">
      <c r="A25" s="371"/>
      <c r="C25" s="317" t="s">
        <v>156</v>
      </c>
      <c r="D25" s="1090">
        <v>0</v>
      </c>
      <c r="E25" s="1085"/>
      <c r="F25" s="1087">
        <v>0</v>
      </c>
      <c r="G25" s="295"/>
      <c r="H25" s="317" t="s">
        <v>162</v>
      </c>
      <c r="I25" s="1080">
        <v>1108.925</v>
      </c>
      <c r="J25" s="1077"/>
      <c r="K25" s="1078">
        <v>0.40674613363302786</v>
      </c>
      <c r="L25" s="295"/>
      <c r="M25" s="317" t="s">
        <v>165</v>
      </c>
      <c r="N25" s="1070">
        <v>593.30500000000006</v>
      </c>
      <c r="O25" s="1067"/>
      <c r="P25" s="1068">
        <v>0.53471596032461677</v>
      </c>
      <c r="Q25" s="396"/>
    </row>
    <row r="26" spans="1:17" ht="16.5" customHeight="1">
      <c r="A26" s="371"/>
      <c r="C26" s="317" t="s">
        <v>157</v>
      </c>
      <c r="D26" s="1090">
        <v>1856.9</v>
      </c>
      <c r="E26" s="1085"/>
      <c r="F26" s="1087">
        <v>0.68121790168745411</v>
      </c>
      <c r="G26" s="295"/>
      <c r="H26" s="317" t="s">
        <v>163</v>
      </c>
      <c r="I26" s="1080">
        <v>1493.2159999999999</v>
      </c>
      <c r="J26" s="1077"/>
      <c r="K26" s="1078">
        <v>0.54770145382147162</v>
      </c>
      <c r="L26" s="295"/>
      <c r="M26" s="317" t="s">
        <v>66</v>
      </c>
      <c r="N26" s="1070">
        <v>14.629</v>
      </c>
      <c r="O26" s="1067"/>
      <c r="P26" s="1068">
        <v>1.3525698827772768E-2</v>
      </c>
      <c r="Q26" s="396"/>
    </row>
    <row r="27" spans="1:17" ht="16.5" customHeight="1">
      <c r="A27" s="371"/>
      <c r="C27" s="317" t="s">
        <v>158</v>
      </c>
      <c r="D27" s="1090">
        <v>1416.5</v>
      </c>
      <c r="E27" s="1085"/>
      <c r="F27" s="1087">
        <v>0.51980924431401321</v>
      </c>
      <c r="G27" s="295"/>
      <c r="H27" s="317" t="s">
        <v>164</v>
      </c>
      <c r="I27" s="1080">
        <v>124.191</v>
      </c>
      <c r="J27" s="1077"/>
      <c r="K27" s="1078">
        <v>4.5552412545500708E-2</v>
      </c>
      <c r="L27" s="295"/>
      <c r="M27" s="317" t="s">
        <v>166</v>
      </c>
      <c r="N27" s="1070">
        <v>14.547999999999998</v>
      </c>
      <c r="O27" s="1066"/>
      <c r="P27" s="1068">
        <v>1.3525698827772768E-2</v>
      </c>
      <c r="Q27" s="396"/>
    </row>
    <row r="28" spans="1:17" ht="16.5" customHeight="1">
      <c r="A28" s="371"/>
      <c r="C28" s="317" t="s">
        <v>159</v>
      </c>
      <c r="D28" s="1090">
        <v>2</v>
      </c>
      <c r="E28" s="1085"/>
      <c r="F28" s="1087">
        <v>7.3367571533382249E-4</v>
      </c>
      <c r="G28" s="295"/>
      <c r="H28" s="317"/>
      <c r="I28" s="401"/>
      <c r="J28" s="401"/>
      <c r="K28" s="402"/>
      <c r="L28" s="427"/>
      <c r="M28" s="317" t="s">
        <v>34</v>
      </c>
      <c r="N28" s="1070">
        <v>486.44300000000004</v>
      </c>
      <c r="O28" s="1071"/>
      <c r="P28" s="1068">
        <v>0.43823264201983769</v>
      </c>
      <c r="Q28" s="396"/>
    </row>
    <row r="29" spans="1:17" ht="16.5" customHeight="1">
      <c r="A29" s="371"/>
      <c r="C29" s="317" t="s">
        <v>160</v>
      </c>
      <c r="D29" s="1090">
        <v>323.3</v>
      </c>
      <c r="E29" s="1085"/>
      <c r="F29" s="1087">
        <v>0.11848862802641233</v>
      </c>
      <c r="G29" s="295"/>
      <c r="H29" s="317"/>
      <c r="I29" s="433"/>
      <c r="J29" s="433"/>
      <c r="K29" s="434"/>
      <c r="L29" s="295"/>
      <c r="M29" s="317"/>
      <c r="N29" s="435"/>
      <c r="O29" s="398"/>
      <c r="P29" s="301"/>
    </row>
    <row r="30" spans="1:17" ht="16.5" customHeight="1">
      <c r="A30" s="371"/>
      <c r="C30" s="317" t="s">
        <v>161</v>
      </c>
      <c r="D30" s="1090">
        <v>544.20000000000005</v>
      </c>
      <c r="E30" s="1086"/>
      <c r="F30" s="1087">
        <v>0.1995597945707997</v>
      </c>
      <c r="G30" s="295"/>
      <c r="H30" s="317"/>
      <c r="I30" s="402"/>
      <c r="J30" s="402"/>
      <c r="K30" s="402"/>
      <c r="L30" s="295"/>
      <c r="M30" s="317"/>
      <c r="N30" s="436"/>
      <c r="O30" s="436"/>
      <c r="P30" s="48"/>
    </row>
    <row r="31" spans="1:17" ht="16.5" customHeight="1" thickBot="1">
      <c r="A31" s="371"/>
      <c r="C31" s="408"/>
      <c r="D31" s="432"/>
      <c r="E31" s="432"/>
      <c r="F31" s="47"/>
      <c r="G31" s="295"/>
      <c r="H31" s="408"/>
      <c r="I31" s="405"/>
      <c r="J31" s="405"/>
      <c r="K31" s="405"/>
      <c r="L31" s="295"/>
      <c r="M31" s="408"/>
      <c r="N31" s="405"/>
      <c r="O31" s="405"/>
      <c r="P31" s="405"/>
    </row>
    <row r="32" spans="1:17" ht="16.899999999999999" customHeight="1">
      <c r="A32" s="371"/>
      <c r="D32" s="397"/>
      <c r="E32" s="397"/>
      <c r="F32" s="14"/>
      <c r="I32" s="372"/>
      <c r="J32" s="372"/>
      <c r="K32" s="14"/>
      <c r="N32" s="372"/>
      <c r="O32" s="372"/>
      <c r="P32" s="14"/>
    </row>
    <row r="33" spans="1:16" ht="16.899999999999999" customHeight="1">
      <c r="A33" s="371"/>
      <c r="C33" s="306" t="s">
        <v>171</v>
      </c>
      <c r="D33" s="397"/>
      <c r="E33" s="397"/>
      <c r="F33" s="397"/>
      <c r="G33" s="294"/>
      <c r="H33" s="294"/>
      <c r="I33" s="397"/>
      <c r="J33" s="397"/>
      <c r="K33" s="397"/>
      <c r="L33" s="294"/>
      <c r="M33" s="294"/>
      <c r="N33" s="397"/>
      <c r="O33" s="397"/>
      <c r="P33" s="397"/>
    </row>
    <row r="34" spans="1:16" ht="16.5" customHeight="1">
      <c r="A34" s="371"/>
      <c r="C34" s="313" t="s">
        <v>172</v>
      </c>
    </row>
    <row r="35" spans="1:16" ht="16.5" customHeight="1">
      <c r="A35" s="371"/>
      <c r="C35" s="314" t="s">
        <v>173</v>
      </c>
    </row>
    <row r="36" spans="1:16" ht="24.75" customHeight="1">
      <c r="A36" s="371"/>
    </row>
    <row r="37" spans="1:16" ht="18" customHeight="1"/>
    <row r="38" spans="1:16" ht="18" customHeight="1"/>
    <row r="39" spans="1:16" ht="18" customHeight="1"/>
    <row r="40" spans="1:16" ht="18" customHeight="1"/>
    <row r="48" spans="1:16">
      <c r="C48" s="375"/>
      <c r="D48" s="417"/>
      <c r="E48" s="417"/>
      <c r="F48" s="417"/>
      <c r="G48" s="375"/>
      <c r="H48" s="375"/>
      <c r="I48" s="417"/>
      <c r="J48" s="417"/>
      <c r="K48" s="417"/>
    </row>
    <row r="53" spans="1:16">
      <c r="C53" s="375"/>
      <c r="D53" s="417"/>
      <c r="E53" s="417"/>
      <c r="F53" s="417"/>
      <c r="G53" s="375"/>
      <c r="H53" s="375"/>
      <c r="I53" s="417"/>
      <c r="J53" s="417"/>
      <c r="K53" s="417"/>
    </row>
    <row r="54" spans="1:16">
      <c r="C54" s="375"/>
      <c r="D54" s="417"/>
      <c r="E54" s="417"/>
      <c r="F54" s="417"/>
      <c r="G54" s="375"/>
      <c r="H54" s="375"/>
      <c r="I54" s="417"/>
      <c r="J54" s="417"/>
      <c r="K54" s="417"/>
    </row>
    <row r="64" spans="1:16" s="375" customFormat="1">
      <c r="A64" s="372"/>
      <c r="B64" s="372"/>
      <c r="C64" s="372"/>
      <c r="D64" s="396"/>
      <c r="E64" s="396"/>
      <c r="F64" s="396"/>
      <c r="G64" s="372"/>
      <c r="H64" s="372"/>
      <c r="I64" s="396"/>
      <c r="J64" s="396"/>
      <c r="K64" s="396"/>
      <c r="L64" s="372"/>
      <c r="M64" s="372"/>
      <c r="N64" s="396"/>
      <c r="O64" s="396"/>
      <c r="P64" s="396"/>
    </row>
    <row r="65" spans="1:16">
      <c r="B65" s="450"/>
    </row>
    <row r="66" spans="1:16">
      <c r="B66" s="450"/>
    </row>
    <row r="67" spans="1:16">
      <c r="B67" s="450"/>
    </row>
    <row r="68" spans="1:16">
      <c r="B68" s="450"/>
    </row>
    <row r="69" spans="1:16">
      <c r="B69" s="451"/>
    </row>
    <row r="70" spans="1:16" s="375" customFormat="1">
      <c r="A70" s="372"/>
      <c r="B70" s="451"/>
      <c r="C70" s="372"/>
      <c r="D70" s="396"/>
      <c r="E70" s="396"/>
      <c r="F70" s="396"/>
      <c r="G70" s="372"/>
      <c r="H70" s="372"/>
      <c r="I70" s="396"/>
      <c r="J70" s="396"/>
      <c r="K70" s="396"/>
      <c r="L70" s="372"/>
      <c r="M70" s="372"/>
      <c r="N70" s="396"/>
      <c r="O70" s="396"/>
      <c r="P70" s="396"/>
    </row>
    <row r="71" spans="1:16" s="375" customFormat="1">
      <c r="A71" s="372"/>
      <c r="B71" s="451"/>
      <c r="C71" s="372"/>
      <c r="D71" s="396"/>
      <c r="E71" s="396"/>
      <c r="F71" s="396"/>
      <c r="G71" s="372"/>
      <c r="H71" s="372"/>
      <c r="I71" s="396"/>
      <c r="J71" s="396"/>
      <c r="K71" s="396"/>
      <c r="L71" s="372"/>
      <c r="M71" s="372"/>
      <c r="N71" s="396"/>
      <c r="O71" s="396"/>
      <c r="P71" s="396"/>
    </row>
    <row r="72" spans="1:16">
      <c r="B72" s="452"/>
    </row>
    <row r="73" spans="1:16">
      <c r="B73" s="452"/>
    </row>
    <row r="84" spans="1:16">
      <c r="B84" s="452"/>
    </row>
    <row r="85" spans="1:16">
      <c r="B85" s="452"/>
    </row>
    <row r="86" spans="1:16">
      <c r="B86" s="452"/>
    </row>
    <row r="87" spans="1:16" s="375" customFormat="1">
      <c r="A87" s="372"/>
      <c r="B87" s="452"/>
      <c r="C87" s="372"/>
      <c r="D87" s="396"/>
      <c r="E87" s="396"/>
      <c r="F87" s="396"/>
      <c r="G87" s="372"/>
      <c r="H87" s="372"/>
      <c r="I87" s="396"/>
      <c r="J87" s="396"/>
      <c r="K87" s="396"/>
      <c r="L87" s="372"/>
      <c r="M87" s="372"/>
      <c r="N87" s="396"/>
      <c r="O87" s="396"/>
      <c r="P87" s="396"/>
    </row>
    <row r="88" spans="1:16">
      <c r="B88" s="452"/>
    </row>
    <row r="90" spans="1:16">
      <c r="B90" s="375"/>
    </row>
    <row r="92" spans="1:16" s="375" customFormat="1">
      <c r="A92" s="372"/>
      <c r="B92" s="372"/>
      <c r="C92" s="372"/>
      <c r="D92" s="396"/>
      <c r="E92" s="396"/>
      <c r="F92" s="396"/>
      <c r="G92" s="372"/>
      <c r="H92" s="372"/>
      <c r="I92" s="396"/>
      <c r="J92" s="396"/>
      <c r="K92" s="396"/>
      <c r="L92" s="372"/>
      <c r="M92" s="372"/>
      <c r="N92" s="396"/>
      <c r="O92" s="396"/>
      <c r="P92" s="396"/>
    </row>
    <row r="93" spans="1:16" s="375" customFormat="1">
      <c r="A93" s="372"/>
      <c r="B93" s="372"/>
      <c r="C93" s="372"/>
      <c r="D93" s="396"/>
      <c r="E93" s="396"/>
      <c r="F93" s="396"/>
      <c r="G93" s="372"/>
      <c r="H93" s="372"/>
      <c r="I93" s="396"/>
      <c r="J93" s="396"/>
      <c r="K93" s="396"/>
      <c r="L93" s="372"/>
      <c r="M93" s="372"/>
      <c r="N93" s="396"/>
      <c r="O93" s="396"/>
      <c r="P93" s="396"/>
    </row>
    <row r="96" spans="1:16">
      <c r="B96" s="375"/>
    </row>
    <row r="97" spans="2:2">
      <c r="B97" s="375"/>
    </row>
    <row r="113" spans="2:16">
      <c r="B113" s="375"/>
    </row>
    <row r="115" spans="2:16">
      <c r="L115" s="375"/>
      <c r="M115" s="375"/>
      <c r="N115" s="417"/>
      <c r="O115" s="417"/>
      <c r="P115" s="417"/>
    </row>
    <row r="118" spans="2:16">
      <c r="B118" s="375"/>
    </row>
    <row r="119" spans="2:16">
      <c r="B119" s="375"/>
    </row>
    <row r="121" spans="2:16">
      <c r="L121" s="375"/>
      <c r="M121" s="375"/>
      <c r="N121" s="417"/>
      <c r="O121" s="417"/>
      <c r="P121" s="417"/>
    </row>
    <row r="122" spans="2:16">
      <c r="L122" s="375"/>
      <c r="M122" s="375"/>
      <c r="N122" s="417"/>
      <c r="O122" s="417"/>
      <c r="P122" s="417"/>
    </row>
    <row r="138" spans="12:16">
      <c r="L138" s="375"/>
      <c r="M138" s="375"/>
      <c r="N138" s="417"/>
      <c r="O138" s="417"/>
      <c r="P138" s="417"/>
    </row>
    <row r="143" spans="12:16">
      <c r="L143" s="375"/>
      <c r="M143" s="375"/>
      <c r="N143" s="417"/>
      <c r="O143" s="417"/>
      <c r="P143" s="417"/>
    </row>
    <row r="144" spans="12:16">
      <c r="L144" s="375"/>
      <c r="M144" s="375"/>
      <c r="N144" s="417"/>
      <c r="O144" s="417"/>
      <c r="P144" s="417"/>
    </row>
  </sheetData>
  <mergeCells count="6">
    <mergeCell ref="D23:F23"/>
    <mergeCell ref="I23:K23"/>
    <mergeCell ref="N23:P23"/>
    <mergeCell ref="I8:K8"/>
    <mergeCell ref="N8:P8"/>
    <mergeCell ref="D8:F8"/>
  </mergeCells>
  <phoneticPr fontId="6" type="noConversion"/>
  <pageMargins left="0.43307086614173229" right="0.23622047244094491" top="0.62992125984251968" bottom="0.35433070866141736" header="0.15748031496062992" footer="0.15748031496062992"/>
  <pageSetup paperSize="9" scale="84" orientation="landscape" useFirstPageNumber="1" r:id="rId1"/>
  <headerFooter>
    <oddHeader>&amp;R&amp;"Trebuchet MS,보통"&amp;12
www.wooribank.com</oddHeader>
    <oddFooter>&amp;R&amp;"Trebuchet MS,보통"Page 9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9"/>
  <sheetViews>
    <sheetView showGridLines="0" view="pageBreakPreview" topLeftCell="A10" zoomScaleNormal="100" zoomScaleSheetLayoutView="100" workbookViewId="0">
      <selection activeCell="S4" sqref="S4"/>
    </sheetView>
  </sheetViews>
  <sheetFormatPr defaultRowHeight="11.25"/>
  <cols>
    <col min="1" max="1" width="19" style="372" customWidth="1"/>
    <col min="2" max="2" width="3.7109375" style="372" customWidth="1"/>
    <col min="3" max="3" width="14.5703125" style="376" customWidth="1"/>
    <col min="4" max="4" width="13.140625" style="372" customWidth="1"/>
    <col min="5" max="5" width="0.5703125" style="372" customWidth="1"/>
    <col min="6" max="6" width="16" style="372" customWidth="1"/>
    <col min="7" max="7" width="0.5703125" style="372" customWidth="1"/>
    <col min="8" max="8" width="13.140625" style="372" bestFit="1" customWidth="1"/>
    <col min="9" max="9" width="0.5703125" style="372" customWidth="1"/>
    <col min="10" max="10" width="13.140625" style="372" customWidth="1"/>
    <col min="11" max="11" width="0.5703125" style="372" customWidth="1"/>
    <col min="12" max="12" width="14.140625" style="372" customWidth="1"/>
    <col min="13" max="13" width="1.7109375" style="372" customWidth="1"/>
    <col min="14" max="14" width="13.140625" style="372" customWidth="1"/>
    <col min="15" max="15" width="0.5703125" style="372" customWidth="1"/>
    <col min="16" max="16" width="12.7109375" style="372" customWidth="1"/>
    <col min="17" max="17" width="1.5703125" style="372" customWidth="1"/>
    <col min="18" max="18" width="12.7109375" style="459" customWidth="1"/>
    <col min="19" max="20" width="1.28515625" style="372" customWidth="1"/>
    <col min="21" max="21" width="9.85546875" style="372" customWidth="1"/>
    <col min="22" max="16384" width="9.140625" style="372"/>
  </cols>
  <sheetData>
    <row r="1" spans="1:21" s="311" customFormat="1" ht="30" customHeight="1">
      <c r="A1" s="395"/>
      <c r="B1" s="352"/>
      <c r="C1" s="1698" t="s">
        <v>185</v>
      </c>
      <c r="D1" s="1698"/>
      <c r="E1" s="1698"/>
      <c r="F1" s="1698"/>
      <c r="G1" s="1698"/>
      <c r="H1" s="1698"/>
      <c r="I1" s="1698"/>
      <c r="J1" s="1698"/>
      <c r="K1" s="1698"/>
      <c r="L1" s="1698"/>
      <c r="M1" s="1698"/>
      <c r="N1" s="1698"/>
      <c r="O1" s="1698"/>
      <c r="P1" s="1698"/>
      <c r="Q1" s="1698"/>
      <c r="R1" s="1698"/>
      <c r="S1" s="1698"/>
      <c r="T1" s="1698"/>
      <c r="U1" s="454"/>
    </row>
    <row r="2" spans="1:21" s="311" customFormat="1" ht="36" hidden="1" customHeight="1">
      <c r="A2" s="353"/>
      <c r="C2" s="354"/>
      <c r="F2" s="312"/>
      <c r="G2" s="312"/>
      <c r="H2" s="312"/>
      <c r="I2" s="312"/>
      <c r="J2" s="312"/>
      <c r="K2" s="312"/>
      <c r="R2" s="374"/>
      <c r="U2" s="312"/>
    </row>
    <row r="3" spans="1:21" s="311" customFormat="1" ht="36" hidden="1" customHeight="1">
      <c r="A3" s="353"/>
      <c r="C3" s="370"/>
      <c r="F3" s="312"/>
      <c r="G3" s="312"/>
      <c r="H3" s="312"/>
      <c r="I3" s="312"/>
      <c r="J3" s="312"/>
      <c r="K3" s="312"/>
      <c r="R3" s="374"/>
      <c r="U3" s="312"/>
    </row>
    <row r="4" spans="1:21" s="311" customFormat="1" ht="36" hidden="1" customHeight="1">
      <c r="A4" s="353"/>
      <c r="C4" s="370"/>
      <c r="F4" s="312"/>
      <c r="G4" s="312"/>
      <c r="H4" s="312"/>
      <c r="I4" s="312"/>
      <c r="J4" s="312"/>
      <c r="K4" s="312"/>
      <c r="R4" s="374"/>
      <c r="U4" s="312"/>
    </row>
    <row r="5" spans="1:21" s="311" customFormat="1" ht="36" hidden="1" customHeight="1">
      <c r="A5" s="353"/>
      <c r="C5" s="370"/>
      <c r="F5" s="312"/>
      <c r="G5" s="312"/>
      <c r="H5" s="312"/>
      <c r="I5" s="312"/>
      <c r="J5" s="312"/>
      <c r="K5" s="312"/>
      <c r="R5" s="374"/>
      <c r="U5" s="312"/>
    </row>
    <row r="6" spans="1:21" s="311" customFormat="1" ht="36" hidden="1" customHeight="1">
      <c r="A6" s="353"/>
      <c r="C6" s="370"/>
      <c r="F6" s="312"/>
      <c r="G6" s="312"/>
      <c r="H6" s="312"/>
      <c r="I6" s="312"/>
      <c r="J6" s="312"/>
      <c r="K6" s="312"/>
      <c r="R6" s="374"/>
      <c r="U6" s="312"/>
    </row>
    <row r="7" spans="1:21" s="311" customFormat="1" ht="36" hidden="1" customHeight="1">
      <c r="A7" s="353"/>
      <c r="C7" s="370"/>
      <c r="F7" s="312"/>
      <c r="G7" s="312"/>
      <c r="H7" s="312"/>
      <c r="I7" s="312"/>
      <c r="J7" s="312"/>
      <c r="K7" s="312"/>
      <c r="R7" s="374"/>
      <c r="U7" s="312"/>
    </row>
    <row r="8" spans="1:21" s="311" customFormat="1" ht="36" hidden="1" customHeight="1">
      <c r="A8" s="353"/>
      <c r="C8" s="370"/>
      <c r="F8" s="312"/>
      <c r="G8" s="312"/>
      <c r="H8" s="312"/>
      <c r="I8" s="1574"/>
      <c r="J8" s="1574"/>
      <c r="K8" s="1575"/>
      <c r="R8" s="374"/>
      <c r="U8" s="312"/>
    </row>
    <row r="9" spans="1:21" s="311" customFormat="1" ht="28.5" hidden="1" customHeight="1">
      <c r="A9" s="353"/>
      <c r="C9" s="370"/>
      <c r="F9" s="312"/>
      <c r="G9" s="312"/>
      <c r="H9" s="312"/>
      <c r="I9" s="312"/>
      <c r="J9" s="312"/>
      <c r="K9" s="312"/>
      <c r="R9" s="374"/>
      <c r="U9" s="312"/>
    </row>
    <row r="10" spans="1:21" s="311" customFormat="1" ht="24.75" customHeight="1">
      <c r="A10" s="353"/>
      <c r="C10" s="370"/>
      <c r="F10" s="312"/>
      <c r="G10" s="312"/>
      <c r="H10" s="312"/>
      <c r="I10" s="312"/>
      <c r="J10" s="312"/>
      <c r="K10" s="312"/>
      <c r="R10" s="374"/>
      <c r="U10" s="312"/>
    </row>
    <row r="11" spans="1:21" s="311" customFormat="1" ht="2.25" customHeight="1">
      <c r="A11" s="353"/>
      <c r="C11" s="370"/>
      <c r="F11" s="312"/>
      <c r="G11" s="312"/>
      <c r="H11" s="312"/>
      <c r="I11" s="312"/>
      <c r="J11" s="312"/>
      <c r="K11" s="312"/>
      <c r="R11" s="374"/>
      <c r="U11" s="312"/>
    </row>
    <row r="12" spans="1:21" ht="16.899999999999999" customHeight="1">
      <c r="A12" s="371"/>
      <c r="C12" s="303" t="s">
        <v>186</v>
      </c>
      <c r="D12" s="322"/>
      <c r="E12" s="322"/>
      <c r="F12" s="322"/>
      <c r="G12" s="322"/>
      <c r="H12" s="322"/>
      <c r="I12" s="322"/>
      <c r="J12" s="322"/>
      <c r="K12" s="322"/>
      <c r="L12" s="373"/>
      <c r="M12" s="373"/>
      <c r="N12" s="373"/>
      <c r="O12" s="373"/>
      <c r="P12" s="373"/>
      <c r="Q12" s="373"/>
      <c r="R12" s="373"/>
      <c r="S12" s="373"/>
      <c r="T12" s="373"/>
    </row>
    <row r="13" spans="1:21" ht="16.899999999999999" customHeight="1">
      <c r="A13" s="394"/>
      <c r="C13" s="320"/>
      <c r="D13" s="322"/>
      <c r="E13" s="322"/>
      <c r="F13" s="322"/>
      <c r="G13" s="322"/>
      <c r="H13" s="322"/>
      <c r="I13" s="322"/>
      <c r="J13" s="322"/>
      <c r="K13" s="322"/>
      <c r="L13" s="373"/>
      <c r="M13" s="373"/>
      <c r="N13" s="373"/>
      <c r="O13" s="373"/>
      <c r="P13" s="373"/>
      <c r="Q13" s="373"/>
      <c r="R13" s="360"/>
      <c r="S13" s="373"/>
      <c r="T13" s="373"/>
      <c r="U13" s="373"/>
    </row>
    <row r="14" spans="1:21" ht="24" customHeight="1">
      <c r="A14" s="394"/>
      <c r="C14" s="373" t="s">
        <v>192</v>
      </c>
      <c r="D14" s="460" t="s">
        <v>198</v>
      </c>
      <c r="E14" s="293"/>
      <c r="F14" s="460" t="s">
        <v>452</v>
      </c>
      <c r="G14" s="293"/>
      <c r="H14" s="460" t="s">
        <v>193</v>
      </c>
      <c r="I14" s="293"/>
      <c r="J14" s="460" t="s">
        <v>194</v>
      </c>
      <c r="K14" s="293"/>
      <c r="L14" s="460" t="s">
        <v>195</v>
      </c>
      <c r="M14" s="293"/>
      <c r="N14" s="293" t="s">
        <v>196</v>
      </c>
      <c r="O14" s="293"/>
      <c r="P14" s="293" t="s">
        <v>197</v>
      </c>
      <c r="Q14" s="293"/>
      <c r="R14" s="293" t="s">
        <v>7</v>
      </c>
      <c r="S14" s="368"/>
      <c r="T14" s="374"/>
      <c r="U14" s="374"/>
    </row>
    <row r="15" spans="1:21" ht="28.5" customHeight="1">
      <c r="A15" s="394"/>
      <c r="C15" s="318" t="s">
        <v>191</v>
      </c>
      <c r="D15" s="1181">
        <v>14441.197</v>
      </c>
      <c r="E15" s="1181">
        <v>0</v>
      </c>
      <c r="F15" s="1182">
        <v>13393.562</v>
      </c>
      <c r="G15" s="1181">
        <v>0</v>
      </c>
      <c r="H15" s="1181">
        <v>21537.936000000002</v>
      </c>
      <c r="I15" s="1181">
        <v>0</v>
      </c>
      <c r="J15" s="1181">
        <v>15289.455</v>
      </c>
      <c r="K15" s="1181"/>
      <c r="L15" s="1181">
        <v>6520.0690000000004</v>
      </c>
      <c r="M15" s="1181"/>
      <c r="N15" s="1181">
        <v>811.78499999999997</v>
      </c>
      <c r="O15" s="1181"/>
      <c r="P15" s="1181">
        <v>370.07299999999998</v>
      </c>
      <c r="Q15" s="1179"/>
      <c r="R15" s="1180">
        <v>72364.077000000005</v>
      </c>
      <c r="S15" s="32"/>
      <c r="T15" s="312"/>
      <c r="U15" s="312"/>
    </row>
    <row r="16" spans="1:21" ht="28.5" customHeight="1" thickBot="1">
      <c r="A16" s="394"/>
      <c r="C16" s="319" t="s">
        <v>8</v>
      </c>
      <c r="D16" s="864">
        <f>D15/$R$15</f>
        <v>0.1995630649721408</v>
      </c>
      <c r="E16" s="456"/>
      <c r="F16" s="864">
        <f>F15/$R$15</f>
        <v>0.18508578503668333</v>
      </c>
      <c r="G16" s="456"/>
      <c r="H16" s="864">
        <f>H15/$R$15</f>
        <v>0.29763298162429408</v>
      </c>
      <c r="I16" s="456"/>
      <c r="J16" s="864">
        <f>J15/$R$15</f>
        <v>0.21128515188551356</v>
      </c>
      <c r="K16" s="456"/>
      <c r="L16" s="864">
        <f>L15/$R$15</f>
        <v>9.0100907388067697E-2</v>
      </c>
      <c r="M16" s="456"/>
      <c r="N16" s="864">
        <f>N15/$R$15</f>
        <v>1.1218066113107474E-2</v>
      </c>
      <c r="O16" s="456"/>
      <c r="P16" s="864">
        <f>P15/$R$15</f>
        <v>5.1140429801930587E-3</v>
      </c>
      <c r="Q16" s="456"/>
      <c r="R16" s="865">
        <f>D16+F16+H16+J16+L16+N16+P16</f>
        <v>0.99999999999999989</v>
      </c>
      <c r="S16" s="455"/>
      <c r="T16" s="323"/>
      <c r="U16" s="8"/>
    </row>
    <row r="17" spans="1:21" ht="7.5" customHeight="1">
      <c r="A17" s="394"/>
      <c r="C17" s="355"/>
      <c r="D17" s="322"/>
      <c r="E17" s="322"/>
      <c r="F17" s="322"/>
      <c r="G17" s="322"/>
      <c r="H17" s="322"/>
      <c r="I17" s="322"/>
      <c r="J17" s="322"/>
      <c r="K17" s="322"/>
      <c r="L17" s="322"/>
      <c r="M17" s="322"/>
      <c r="N17" s="322"/>
      <c r="O17" s="322"/>
      <c r="P17" s="322"/>
      <c r="Q17" s="322"/>
      <c r="R17" s="373"/>
      <c r="S17" s="322"/>
      <c r="T17" s="294"/>
      <c r="U17" s="294"/>
    </row>
    <row r="18" spans="1:21" ht="12.75" customHeight="1">
      <c r="A18" s="394"/>
      <c r="C18" s="40"/>
      <c r="D18" s="322"/>
      <c r="E18" s="322"/>
      <c r="F18" s="322"/>
      <c r="G18" s="322"/>
      <c r="H18" s="322"/>
      <c r="I18" s="322"/>
      <c r="J18" s="461"/>
      <c r="K18" s="322"/>
      <c r="L18" s="322"/>
      <c r="M18" s="322"/>
      <c r="N18" s="322"/>
      <c r="O18" s="322"/>
      <c r="P18" s="322"/>
      <c r="Q18" s="322"/>
      <c r="R18" s="373"/>
      <c r="S18" s="322"/>
      <c r="T18" s="294"/>
      <c r="U18" s="294"/>
    </row>
    <row r="19" spans="1:21" ht="12.75" customHeight="1">
      <c r="A19" s="394"/>
      <c r="C19" s="40"/>
      <c r="D19" s="322"/>
      <c r="E19" s="322"/>
      <c r="F19" s="322"/>
      <c r="G19" s="322"/>
      <c r="H19" s="322"/>
      <c r="I19" s="322"/>
      <c r="J19" s="461"/>
      <c r="K19" s="322"/>
      <c r="L19" s="322"/>
      <c r="M19" s="322"/>
      <c r="N19" s="322"/>
      <c r="O19" s="322"/>
      <c r="P19" s="322"/>
      <c r="Q19" s="322"/>
      <c r="R19" s="373"/>
      <c r="S19" s="322"/>
      <c r="T19" s="294"/>
      <c r="U19" s="294"/>
    </row>
    <row r="20" spans="1:21" ht="10.5" customHeight="1">
      <c r="A20" s="394"/>
      <c r="C20" s="355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457"/>
      <c r="R20" s="33"/>
      <c r="S20" s="322"/>
      <c r="T20" s="294"/>
      <c r="U20" s="294"/>
    </row>
    <row r="21" spans="1:21" ht="10.5" customHeight="1">
      <c r="A21" s="394"/>
      <c r="C21" s="355"/>
      <c r="D21" s="322"/>
      <c r="E21" s="322"/>
      <c r="F21" s="322"/>
      <c r="G21" s="322"/>
      <c r="H21" s="322"/>
      <c r="I21" s="322"/>
      <c r="J21" s="322"/>
      <c r="K21" s="322"/>
      <c r="L21" s="322"/>
      <c r="M21" s="322"/>
      <c r="N21" s="322"/>
      <c r="O21" s="322"/>
      <c r="P21" s="322"/>
      <c r="Q21" s="322"/>
      <c r="R21" s="373"/>
      <c r="S21" s="322"/>
      <c r="T21" s="294"/>
      <c r="U21" s="294"/>
    </row>
    <row r="22" spans="1:21" ht="16.899999999999999" customHeight="1">
      <c r="A22" s="394"/>
      <c r="C22" s="303" t="s">
        <v>187</v>
      </c>
      <c r="D22" s="322"/>
      <c r="E22" s="322"/>
      <c r="F22" s="322"/>
      <c r="G22" s="322"/>
      <c r="H22" s="322"/>
      <c r="I22" s="322"/>
      <c r="J22" s="322"/>
      <c r="K22" s="322"/>
      <c r="L22" s="322"/>
      <c r="M22" s="322"/>
      <c r="N22" s="322"/>
      <c r="O22" s="322"/>
      <c r="P22" s="322"/>
      <c r="Q22" s="322"/>
      <c r="R22" s="373"/>
      <c r="S22" s="322"/>
      <c r="T22" s="322"/>
      <c r="U22" s="294"/>
    </row>
    <row r="23" spans="1:21" ht="12.75" customHeight="1">
      <c r="A23" s="394"/>
      <c r="C23" s="320"/>
      <c r="D23" s="322"/>
      <c r="E23" s="322"/>
      <c r="F23" s="322"/>
      <c r="G23" s="322"/>
      <c r="H23" s="322"/>
      <c r="I23" s="322"/>
      <c r="J23" s="322"/>
      <c r="K23" s="322"/>
      <c r="L23" s="322"/>
      <c r="M23" s="322"/>
      <c r="N23" s="322"/>
      <c r="O23" s="322"/>
      <c r="P23" s="322"/>
      <c r="Q23" s="322"/>
      <c r="R23" s="360"/>
      <c r="S23" s="322"/>
      <c r="T23" s="312"/>
      <c r="U23" s="312"/>
    </row>
    <row r="24" spans="1:21" ht="24" customHeight="1">
      <c r="A24" s="394"/>
      <c r="C24" s="373" t="s">
        <v>192</v>
      </c>
      <c r="D24" s="460" t="s">
        <v>198</v>
      </c>
      <c r="E24" s="293"/>
      <c r="F24" s="460" t="s">
        <v>452</v>
      </c>
      <c r="G24" s="293"/>
      <c r="H24" s="460" t="s">
        <v>193</v>
      </c>
      <c r="I24" s="293"/>
      <c r="J24" s="460" t="s">
        <v>194</v>
      </c>
      <c r="K24" s="293"/>
      <c r="L24" s="460" t="s">
        <v>195</v>
      </c>
      <c r="M24" s="293"/>
      <c r="N24" s="293" t="s">
        <v>196</v>
      </c>
      <c r="O24" s="293"/>
      <c r="P24" s="293" t="s">
        <v>197</v>
      </c>
      <c r="Q24" s="293"/>
      <c r="R24" s="293" t="s">
        <v>7</v>
      </c>
      <c r="S24" s="368"/>
      <c r="T24" s="374"/>
      <c r="U24" s="374"/>
    </row>
    <row r="25" spans="1:21" ht="28.5" customHeight="1">
      <c r="A25" s="394"/>
      <c r="C25" s="318" t="s">
        <v>191</v>
      </c>
      <c r="D25" s="1185">
        <v>8082.991</v>
      </c>
      <c r="E25" s="1185">
        <v>0</v>
      </c>
      <c r="F25" s="1185">
        <v>9882.2180000000008</v>
      </c>
      <c r="G25" s="1185">
        <v>0</v>
      </c>
      <c r="H25" s="1185">
        <v>16972.901999999998</v>
      </c>
      <c r="I25" s="1185">
        <v>0</v>
      </c>
      <c r="J25" s="1185">
        <v>15154.666999999999</v>
      </c>
      <c r="K25" s="1185"/>
      <c r="L25" s="1185">
        <v>7156.2879999999996</v>
      </c>
      <c r="M25" s="1185"/>
      <c r="N25" s="1185">
        <v>48979.885000000002</v>
      </c>
      <c r="O25" s="1185"/>
      <c r="P25" s="1185">
        <v>311.34699999999998</v>
      </c>
      <c r="Q25" s="1183"/>
      <c r="R25" s="1184">
        <v>106540.298</v>
      </c>
      <c r="S25" s="34"/>
      <c r="T25" s="312"/>
      <c r="U25" s="312"/>
    </row>
    <row r="26" spans="1:21" ht="28.5" customHeight="1" thickBot="1">
      <c r="A26" s="394"/>
      <c r="C26" s="319" t="s">
        <v>8</v>
      </c>
      <c r="D26" s="864">
        <f>D25/$R$25</f>
        <v>7.5867921826161963E-2</v>
      </c>
      <c r="E26" s="866"/>
      <c r="F26" s="864">
        <f>F25/$R$25</f>
        <v>9.2755681986172039E-2</v>
      </c>
      <c r="G26" s="866"/>
      <c r="H26" s="864">
        <f>H25/$R$25</f>
        <v>0.15930969143713114</v>
      </c>
      <c r="I26" s="866"/>
      <c r="J26" s="864">
        <f>J25/$R$25</f>
        <v>0.14224351991206183</v>
      </c>
      <c r="K26" s="866"/>
      <c r="L26" s="864">
        <f>L25/$R$25</f>
        <v>6.7169776453976121E-2</v>
      </c>
      <c r="M26" s="866"/>
      <c r="N26" s="864">
        <f>N25/$R$25</f>
        <v>0.45973106814475029</v>
      </c>
      <c r="O26" s="866"/>
      <c r="P26" s="864">
        <f>P25/$R$25</f>
        <v>2.9223402397466542E-3</v>
      </c>
      <c r="Q26" s="866"/>
      <c r="R26" s="865">
        <f>D26+F26+H26+J26+L26+N26+P26</f>
        <v>1</v>
      </c>
      <c r="S26" s="455"/>
      <c r="T26" s="397"/>
      <c r="U26" s="12"/>
    </row>
    <row r="27" spans="1:21" ht="5.25" customHeight="1">
      <c r="A27" s="394"/>
      <c r="C27" s="39"/>
      <c r="D27" s="329"/>
      <c r="E27" s="329"/>
      <c r="F27" s="329"/>
      <c r="G27" s="329"/>
      <c r="H27" s="329"/>
      <c r="I27" s="329"/>
      <c r="J27" s="329"/>
      <c r="K27" s="329"/>
      <c r="L27" s="329"/>
      <c r="M27" s="329"/>
      <c r="N27" s="329"/>
      <c r="O27" s="329"/>
      <c r="P27" s="329"/>
      <c r="Q27" s="329"/>
      <c r="R27" s="462"/>
      <c r="S27" s="329"/>
      <c r="T27" s="325"/>
      <c r="U27" s="325"/>
    </row>
    <row r="28" spans="1:21" ht="12.75" customHeight="1">
      <c r="A28" s="394"/>
      <c r="C28" s="40"/>
      <c r="D28" s="329"/>
      <c r="E28" s="329"/>
      <c r="F28" s="329"/>
      <c r="G28" s="329"/>
      <c r="H28" s="329"/>
      <c r="I28" s="329"/>
      <c r="J28" s="329"/>
      <c r="K28" s="329"/>
      <c r="L28" s="329"/>
      <c r="M28" s="329"/>
      <c r="N28" s="329"/>
      <c r="O28" s="329"/>
      <c r="P28" s="329"/>
      <c r="Q28" s="329"/>
      <c r="R28" s="462"/>
      <c r="S28" s="329"/>
      <c r="T28" s="325"/>
      <c r="U28" s="325"/>
    </row>
    <row r="29" spans="1:21" ht="12.75" customHeight="1">
      <c r="A29" s="394"/>
      <c r="C29" s="40"/>
      <c r="D29" s="329"/>
      <c r="E29" s="329"/>
      <c r="F29" s="329"/>
      <c r="G29" s="329"/>
      <c r="H29" s="329"/>
      <c r="I29" s="329"/>
      <c r="J29" s="329"/>
      <c r="K29" s="329"/>
      <c r="L29" s="329"/>
      <c r="M29" s="329"/>
      <c r="N29" s="329"/>
      <c r="O29" s="329"/>
      <c r="P29" s="329"/>
      <c r="Q29" s="329"/>
      <c r="R29" s="462"/>
      <c r="S29" s="329"/>
      <c r="T29" s="325"/>
      <c r="U29" s="325"/>
    </row>
    <row r="30" spans="1:21" ht="10.5" customHeight="1">
      <c r="A30" s="394"/>
      <c r="C30" s="40"/>
      <c r="D30" s="329"/>
      <c r="E30" s="329"/>
      <c r="F30" s="329"/>
      <c r="G30" s="329"/>
      <c r="H30" s="329"/>
      <c r="I30" s="329"/>
      <c r="J30" s="329"/>
      <c r="K30" s="329"/>
      <c r="L30" s="329"/>
      <c r="M30" s="329"/>
      <c r="N30" s="329"/>
      <c r="O30" s="329"/>
      <c r="P30" s="329"/>
      <c r="Q30" s="329"/>
      <c r="R30" s="462"/>
      <c r="S30" s="329"/>
      <c r="T30" s="325"/>
      <c r="U30" s="325"/>
    </row>
    <row r="31" spans="1:21" ht="10.5" customHeight="1">
      <c r="A31" s="394"/>
      <c r="B31" s="375"/>
      <c r="C31" s="39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33"/>
      <c r="S31" s="329"/>
      <c r="T31" s="329"/>
      <c r="U31" s="329"/>
    </row>
    <row r="32" spans="1:21" ht="16.5" customHeight="1">
      <c r="A32" s="394"/>
      <c r="B32" s="375"/>
      <c r="C32" s="303" t="s">
        <v>188</v>
      </c>
      <c r="D32" s="322"/>
      <c r="E32" s="322"/>
      <c r="F32" s="322"/>
      <c r="G32" s="322"/>
      <c r="H32" s="322"/>
      <c r="I32" s="322"/>
      <c r="J32" s="322"/>
      <c r="K32" s="322"/>
      <c r="L32" s="322"/>
      <c r="M32" s="322"/>
      <c r="N32" s="322"/>
      <c r="O32" s="322"/>
      <c r="P32" s="322"/>
      <c r="Q32" s="322"/>
      <c r="R32" s="373"/>
      <c r="S32" s="322"/>
      <c r="T32" s="304"/>
      <c r="U32" s="304"/>
    </row>
    <row r="33" spans="1:19" ht="12.75" customHeight="1">
      <c r="A33" s="394"/>
      <c r="C33" s="320"/>
      <c r="D33" s="322"/>
      <c r="E33" s="322"/>
      <c r="F33" s="322"/>
      <c r="G33" s="322"/>
      <c r="H33" s="322"/>
      <c r="I33" s="322"/>
      <c r="J33" s="322"/>
      <c r="K33" s="322"/>
      <c r="L33" s="322"/>
      <c r="M33" s="322"/>
      <c r="N33" s="322"/>
      <c r="O33" s="322"/>
      <c r="P33" s="322"/>
      <c r="Q33" s="322"/>
      <c r="R33" s="360"/>
      <c r="S33" s="322"/>
    </row>
    <row r="34" spans="1:19" ht="24" customHeight="1">
      <c r="A34" s="394"/>
      <c r="C34" s="373" t="s">
        <v>192</v>
      </c>
      <c r="D34" s="460" t="s">
        <v>198</v>
      </c>
      <c r="E34" s="293"/>
      <c r="F34" s="460" t="s">
        <v>452</v>
      </c>
      <c r="G34" s="293"/>
      <c r="H34" s="460" t="s">
        <v>193</v>
      </c>
      <c r="I34" s="293"/>
      <c r="J34" s="460" t="s">
        <v>194</v>
      </c>
      <c r="K34" s="293"/>
      <c r="L34" s="460" t="s">
        <v>453</v>
      </c>
      <c r="M34" s="293"/>
      <c r="N34" s="293" t="s">
        <v>196</v>
      </c>
      <c r="O34" s="293"/>
      <c r="P34" s="293" t="s">
        <v>197</v>
      </c>
      <c r="Q34" s="293"/>
      <c r="R34" s="293" t="s">
        <v>7</v>
      </c>
      <c r="S34" s="368"/>
    </row>
    <row r="35" spans="1:19" ht="28.5" customHeight="1">
      <c r="A35" s="394"/>
      <c r="C35" s="318" t="s">
        <v>191</v>
      </c>
      <c r="D35" s="1188">
        <v>4253.6170000000002</v>
      </c>
      <c r="E35" s="1188">
        <v>0</v>
      </c>
      <c r="F35" s="1188">
        <v>4563.326</v>
      </c>
      <c r="G35" s="1188">
        <v>0</v>
      </c>
      <c r="H35" s="1188">
        <v>7366.3370000000004</v>
      </c>
      <c r="I35" s="1188">
        <v>0</v>
      </c>
      <c r="J35" s="1188">
        <v>13544.527</v>
      </c>
      <c r="K35" s="1188"/>
      <c r="L35" s="1188">
        <v>4966.4679999999998</v>
      </c>
      <c r="M35" s="1188"/>
      <c r="N35" s="1188">
        <v>48518.59</v>
      </c>
      <c r="O35" s="1188"/>
      <c r="P35" s="1188">
        <v>185.33500000000001</v>
      </c>
      <c r="Q35" s="1187"/>
      <c r="R35" s="1186">
        <v>83398.2</v>
      </c>
      <c r="S35" s="32"/>
    </row>
    <row r="36" spans="1:19" ht="28.5" customHeight="1" thickBot="1">
      <c r="A36" s="371"/>
      <c r="C36" s="319" t="s">
        <v>8</v>
      </c>
      <c r="D36" s="864">
        <f>D35/$R$35</f>
        <v>5.1003702717804467E-2</v>
      </c>
      <c r="E36" s="866"/>
      <c r="F36" s="864">
        <f>F35/$R$35</f>
        <v>5.4717320038082357E-2</v>
      </c>
      <c r="G36" s="866"/>
      <c r="H36" s="864">
        <f>H35/$R$35</f>
        <v>8.8327290037434864E-2</v>
      </c>
      <c r="I36" s="866"/>
      <c r="J36" s="864">
        <f>J35/$R$35</f>
        <v>0.16240790568621385</v>
      </c>
      <c r="K36" s="866"/>
      <c r="L36" s="864">
        <f>L35/$R$35</f>
        <v>5.9551261298205475E-2</v>
      </c>
      <c r="M36" s="866"/>
      <c r="N36" s="864">
        <f>N35/$R$35</f>
        <v>0.58177023005292683</v>
      </c>
      <c r="O36" s="866"/>
      <c r="P36" s="864">
        <f>P35/$R$35</f>
        <v>2.222290169332192E-3</v>
      </c>
      <c r="Q36" s="866"/>
      <c r="R36" s="865">
        <f>D36+F36+H36+J36+L36+N36+P36</f>
        <v>1.0000000000000002</v>
      </c>
      <c r="S36" s="455"/>
    </row>
    <row r="37" spans="1:19" ht="17.25" customHeight="1">
      <c r="A37" s="371"/>
      <c r="D37" s="396"/>
      <c r="E37" s="396"/>
      <c r="F37" s="396"/>
      <c r="G37" s="396"/>
      <c r="H37" s="396"/>
      <c r="I37" s="396"/>
      <c r="J37" s="396"/>
      <c r="K37" s="396"/>
      <c r="L37" s="396"/>
      <c r="M37" s="396"/>
      <c r="N37" s="396"/>
      <c r="O37" s="396"/>
      <c r="P37" s="396"/>
      <c r="Q37" s="396"/>
      <c r="R37" s="458"/>
      <c r="S37" s="396"/>
    </row>
    <row r="38" spans="1:19" ht="18" customHeight="1">
      <c r="A38" s="371"/>
      <c r="C38" s="39" t="s">
        <v>479</v>
      </c>
    </row>
    <row r="39" spans="1:19" ht="18" customHeight="1">
      <c r="A39" s="371"/>
      <c r="C39" s="39" t="s">
        <v>189</v>
      </c>
    </row>
    <row r="40" spans="1:19" ht="18" customHeight="1"/>
    <row r="41" spans="1:19" ht="18" customHeight="1"/>
    <row r="42" spans="1:19" ht="18" customHeight="1"/>
    <row r="43" spans="1:19" ht="18" customHeight="1"/>
    <row r="44" spans="1:19" ht="18" customHeight="1"/>
    <row r="45" spans="1:19" ht="18" customHeight="1"/>
    <row r="46" spans="1:19" ht="18" customHeight="1"/>
    <row r="47" spans="1:19" ht="18" customHeight="1"/>
    <row r="48" spans="1:19" ht="18" customHeight="1"/>
    <row r="49" spans="2:21" ht="18" customHeight="1"/>
    <row r="50" spans="2:21" ht="18" customHeight="1"/>
    <row r="51" spans="2:21" ht="18" customHeight="1"/>
    <row r="52" spans="2:21" ht="18" customHeight="1"/>
    <row r="53" spans="2:21" ht="18" customHeight="1"/>
    <row r="54" spans="2:21" ht="18" customHeight="1"/>
    <row r="55" spans="2:21" ht="18" customHeight="1"/>
    <row r="56" spans="2:21" ht="18" customHeight="1"/>
    <row r="57" spans="2:21" ht="18" customHeight="1"/>
    <row r="58" spans="2:21" ht="18" customHeight="1"/>
    <row r="59" spans="2:21" ht="18" customHeight="1"/>
    <row r="60" spans="2:21" s="375" customFormat="1" ht="18" customHeight="1">
      <c r="B60" s="372"/>
      <c r="C60" s="376"/>
      <c r="D60" s="372"/>
      <c r="E60" s="372"/>
      <c r="F60" s="372"/>
      <c r="G60" s="372"/>
      <c r="H60" s="372"/>
      <c r="I60" s="372"/>
      <c r="J60" s="372"/>
      <c r="K60" s="372"/>
      <c r="L60" s="372"/>
      <c r="M60" s="372"/>
      <c r="N60" s="372"/>
      <c r="O60" s="372"/>
      <c r="P60" s="372"/>
      <c r="Q60" s="372"/>
      <c r="R60" s="459"/>
      <c r="S60" s="372"/>
      <c r="T60" s="372"/>
      <c r="U60" s="372"/>
    </row>
    <row r="61" spans="2:21" ht="18" customHeight="1"/>
    <row r="62" spans="2:21" ht="18" customHeight="1"/>
    <row r="63" spans="2:21" ht="18" customHeight="1"/>
    <row r="64" spans="2:21" ht="18" customHeight="1"/>
    <row r="65" spans="2:21" ht="18" customHeight="1"/>
    <row r="66" spans="2:21" s="375" customFormat="1" ht="18" customHeight="1">
      <c r="B66" s="372"/>
      <c r="C66" s="376"/>
      <c r="D66" s="372"/>
      <c r="E66" s="372"/>
      <c r="F66" s="372"/>
      <c r="G66" s="372"/>
      <c r="H66" s="372"/>
      <c r="I66" s="372"/>
      <c r="J66" s="372"/>
      <c r="K66" s="372"/>
      <c r="L66" s="372"/>
      <c r="M66" s="372"/>
      <c r="N66" s="372"/>
      <c r="O66" s="372"/>
      <c r="P66" s="372"/>
      <c r="Q66" s="372"/>
      <c r="R66" s="459"/>
      <c r="S66" s="372"/>
      <c r="T66" s="372"/>
      <c r="U66" s="372"/>
    </row>
    <row r="67" spans="2:21" s="375" customFormat="1" ht="18" customHeight="1">
      <c r="B67" s="372"/>
      <c r="C67" s="376"/>
      <c r="D67" s="372"/>
      <c r="E67" s="372"/>
      <c r="F67" s="372"/>
      <c r="G67" s="372"/>
      <c r="H67" s="372"/>
      <c r="I67" s="372"/>
      <c r="J67" s="372"/>
      <c r="K67" s="372"/>
      <c r="L67" s="372"/>
      <c r="M67" s="372"/>
      <c r="N67" s="372"/>
      <c r="O67" s="372"/>
      <c r="P67" s="372"/>
      <c r="Q67" s="372"/>
      <c r="R67" s="459"/>
      <c r="S67" s="372"/>
      <c r="T67" s="372"/>
      <c r="U67" s="372"/>
    </row>
    <row r="68" spans="2:21" ht="18" customHeight="1"/>
    <row r="69" spans="2:21" ht="18" customHeight="1"/>
    <row r="70" spans="2:21" ht="18" customHeight="1"/>
    <row r="71" spans="2:21" ht="18" customHeight="1"/>
    <row r="72" spans="2:21" ht="18" customHeight="1"/>
    <row r="73" spans="2:21" ht="18" customHeight="1"/>
    <row r="74" spans="2:21" ht="18" customHeight="1"/>
    <row r="75" spans="2:21" ht="18" customHeight="1"/>
    <row r="76" spans="2:21" ht="18" customHeight="1"/>
    <row r="77" spans="2:21" ht="18" customHeight="1"/>
    <row r="78" spans="2:21" ht="18" customHeight="1"/>
    <row r="79" spans="2:21" ht="18" customHeight="1"/>
    <row r="80" spans="2:21" ht="18" customHeight="1"/>
    <row r="81" spans="2:21" ht="18" customHeight="1"/>
    <row r="82" spans="2:21" ht="18" customHeight="1"/>
    <row r="83" spans="2:21" s="375" customFormat="1" ht="17.100000000000001" customHeight="1">
      <c r="B83" s="372"/>
      <c r="C83" s="376"/>
      <c r="D83" s="372"/>
      <c r="E83" s="372"/>
      <c r="F83" s="372"/>
      <c r="G83" s="372"/>
      <c r="H83" s="372"/>
      <c r="I83" s="372"/>
      <c r="J83" s="372"/>
      <c r="K83" s="372"/>
      <c r="L83" s="372"/>
      <c r="M83" s="372"/>
      <c r="N83" s="372"/>
      <c r="O83" s="372"/>
      <c r="P83" s="372"/>
      <c r="Q83" s="372"/>
      <c r="R83" s="459"/>
      <c r="S83" s="372"/>
      <c r="T83" s="372"/>
      <c r="U83" s="372"/>
    </row>
    <row r="84" spans="2:21" ht="17.100000000000001" customHeight="1"/>
    <row r="85" spans="2:21" ht="17.100000000000001" customHeight="1"/>
    <row r="86" spans="2:21" ht="17.100000000000001" customHeight="1"/>
    <row r="87" spans="2:21" ht="17.100000000000001" customHeight="1"/>
    <row r="88" spans="2:21" s="375" customFormat="1" ht="17.100000000000001" customHeight="1">
      <c r="B88" s="372"/>
      <c r="C88" s="376"/>
      <c r="D88" s="372"/>
      <c r="E88" s="372"/>
      <c r="F88" s="372"/>
      <c r="G88" s="372"/>
      <c r="H88" s="372"/>
      <c r="I88" s="372"/>
      <c r="J88" s="372"/>
      <c r="K88" s="372"/>
      <c r="L88" s="372"/>
      <c r="M88" s="372"/>
      <c r="N88" s="372"/>
      <c r="O88" s="372"/>
      <c r="P88" s="372"/>
      <c r="Q88" s="372"/>
      <c r="R88" s="459"/>
      <c r="S88" s="372"/>
      <c r="T88" s="372"/>
      <c r="U88" s="372"/>
    </row>
    <row r="89" spans="2:21" s="375" customFormat="1" ht="17.100000000000001" customHeight="1">
      <c r="B89" s="372"/>
      <c r="C89" s="376"/>
      <c r="D89" s="372"/>
      <c r="E89" s="372"/>
      <c r="F89" s="372"/>
      <c r="G89" s="372"/>
      <c r="H89" s="372"/>
      <c r="I89" s="372"/>
      <c r="J89" s="372"/>
      <c r="K89" s="372"/>
      <c r="L89" s="372"/>
      <c r="M89" s="372"/>
      <c r="N89" s="372"/>
      <c r="O89" s="372"/>
      <c r="P89" s="372"/>
      <c r="Q89" s="372"/>
      <c r="R89" s="459"/>
      <c r="S89" s="372"/>
      <c r="T89" s="372"/>
      <c r="U89" s="372"/>
    </row>
  </sheetData>
  <mergeCells count="1">
    <mergeCell ref="C1:T1"/>
  </mergeCells>
  <phoneticPr fontId="6" type="noConversion"/>
  <hyperlinks>
    <hyperlink ref="C2:J2" location="ToC!A1" display="Loan Breakdown"/>
    <hyperlink ref="F2:L2" location="ToC!A1" display="Loan Breakdown"/>
  </hyperlinks>
  <pageMargins left="0.43307086614173229" right="0.23622047244094491" top="0.62992125984251968" bottom="0.35433070866141736" header="0.15748031496062992" footer="0.15748031496062992"/>
  <pageSetup paperSize="9" scale="85" orientation="landscape" useFirstPageNumber="1" r:id="rId1"/>
  <headerFooter>
    <oddHeader>&amp;R&amp;"Trebuchet MS,보통"&amp;12
www.wooribank.com</oddHeader>
    <oddFooter>&amp;R&amp;"Trebuchet MS,보통"Page 10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05"/>
  <sheetViews>
    <sheetView showGridLines="0" view="pageBreakPreview" zoomScale="90" zoomScaleNormal="85" zoomScaleSheetLayoutView="90" workbookViewId="0">
      <selection activeCell="J16" sqref="J16"/>
    </sheetView>
  </sheetViews>
  <sheetFormatPr defaultRowHeight="15"/>
  <cols>
    <col min="1" max="1" width="18.7109375" style="305" customWidth="1"/>
    <col min="2" max="2" width="3.85546875" style="305" customWidth="1"/>
    <col min="3" max="3" width="14.28515625" style="305" customWidth="1"/>
    <col min="4" max="4" width="24" style="305" customWidth="1"/>
    <col min="5" max="8" width="18.140625" style="305" customWidth="1"/>
    <col min="9" max="9" width="18.140625" style="644" customWidth="1"/>
    <col min="10" max="11" width="18.140625" style="305" customWidth="1"/>
    <col min="12" max="13" width="1.28515625" style="305" customWidth="1"/>
    <col min="14" max="26" width="8.140625" style="305" customWidth="1"/>
    <col min="27" max="16384" width="9.140625" style="305"/>
  </cols>
  <sheetData>
    <row r="1" spans="1:24" ht="30" customHeight="1">
      <c r="A1" s="395"/>
      <c r="B1" s="356"/>
      <c r="C1" s="367" t="s">
        <v>199</v>
      </c>
      <c r="D1" s="309"/>
      <c r="E1" s="309"/>
      <c r="F1" s="309"/>
      <c r="G1" s="309"/>
      <c r="H1" s="309"/>
      <c r="I1" s="845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56"/>
    </row>
    <row r="2" spans="1:24">
      <c r="A2" s="357"/>
    </row>
    <row r="3" spans="1:24" ht="15.75">
      <c r="A3" s="357"/>
      <c r="C3" s="477"/>
      <c r="D3" s="478"/>
      <c r="E3" s="478"/>
      <c r="F3" s="478"/>
      <c r="G3" s="478"/>
      <c r="H3" s="478"/>
      <c r="I3" s="478"/>
      <c r="J3" s="478"/>
      <c r="K3" s="478"/>
      <c r="L3" s="478"/>
      <c r="M3" s="478"/>
      <c r="N3" s="478"/>
      <c r="O3" s="478"/>
      <c r="P3" s="478"/>
      <c r="Q3" s="478"/>
      <c r="R3" s="478"/>
      <c r="S3" s="478"/>
      <c r="T3" s="478"/>
      <c r="U3" s="478"/>
      <c r="V3" s="478"/>
      <c r="W3" s="478"/>
    </row>
    <row r="4" spans="1:24" ht="15.75">
      <c r="A4" s="357"/>
      <c r="C4" s="482" t="s">
        <v>200</v>
      </c>
      <c r="D4" s="483"/>
      <c r="E4" s="1717"/>
      <c r="F4" s="1717"/>
      <c r="G4" s="1717"/>
      <c r="H4" s="1717"/>
      <c r="I4" s="1717"/>
      <c r="J4" s="1717"/>
      <c r="K4" s="1717"/>
      <c r="L4" s="1717"/>
      <c r="M4" s="1717"/>
      <c r="N4" s="1717"/>
      <c r="O4" s="1717"/>
      <c r="P4" s="1717"/>
      <c r="Q4" s="1717"/>
      <c r="R4" s="1717"/>
      <c r="S4" s="1717"/>
      <c r="T4" s="1717"/>
      <c r="U4" s="1717"/>
      <c r="V4" s="1717"/>
      <c r="W4" s="1717"/>
    </row>
    <row r="5" spans="1:24">
      <c r="A5" s="359"/>
      <c r="B5" s="310"/>
      <c r="C5" s="308"/>
      <c r="D5" s="479"/>
      <c r="E5" s="479"/>
      <c r="F5" s="479"/>
      <c r="G5" s="479"/>
      <c r="H5" s="479"/>
      <c r="I5" s="479"/>
      <c r="J5" s="479"/>
      <c r="K5" s="479"/>
      <c r="L5" s="479"/>
      <c r="M5" s="479"/>
      <c r="N5" s="479"/>
      <c r="O5" s="479"/>
      <c r="P5" s="479"/>
      <c r="Q5" s="479"/>
      <c r="R5" s="479"/>
      <c r="S5" s="479"/>
      <c r="T5" s="479"/>
      <c r="U5" s="479"/>
      <c r="V5" s="479"/>
      <c r="W5" s="479"/>
    </row>
    <row r="6" spans="1:24" ht="18.75" customHeight="1">
      <c r="A6" s="359"/>
      <c r="B6" s="310"/>
      <c r="C6" s="373"/>
      <c r="D6" s="373" t="s">
        <v>46</v>
      </c>
      <c r="E6" s="1226" t="s">
        <v>454</v>
      </c>
      <c r="F6" s="1226" t="s">
        <v>423</v>
      </c>
      <c r="G6" s="1226" t="s">
        <v>424</v>
      </c>
      <c r="H6" s="1226" t="s">
        <v>417</v>
      </c>
      <c r="I6" s="1226" t="s">
        <v>455</v>
      </c>
      <c r="J6" s="1226" t="s">
        <v>419</v>
      </c>
      <c r="K6" s="1226" t="s">
        <v>425</v>
      </c>
      <c r="L6" s="1225"/>
      <c r="M6" s="473"/>
      <c r="N6" s="474"/>
      <c r="O6" s="473"/>
      <c r="P6" s="473"/>
      <c r="Q6" s="474"/>
      <c r="R6" s="473"/>
      <c r="S6" s="473"/>
      <c r="T6" s="474"/>
      <c r="U6" s="473"/>
      <c r="V6" s="473"/>
      <c r="W6" s="474"/>
    </row>
    <row r="7" spans="1:24" ht="18.75" customHeight="1" thickBot="1">
      <c r="A7" s="359"/>
      <c r="B7" s="310"/>
      <c r="C7" s="493" t="s">
        <v>202</v>
      </c>
      <c r="D7" s="484" t="s">
        <v>203</v>
      </c>
      <c r="E7" s="1613">
        <v>1.8599999999999998E-2</v>
      </c>
      <c r="F7" s="1613">
        <v>1.8599999999999998E-2</v>
      </c>
      <c r="G7" s="1614">
        <v>1.8499999999999999E-2</v>
      </c>
      <c r="H7" s="1615">
        <v>1.9099999999999999E-2</v>
      </c>
      <c r="I7" s="1615">
        <v>1.9199999999999998E-2</v>
      </c>
      <c r="J7" s="1614">
        <v>1.9400000000000001E-2</v>
      </c>
      <c r="K7" s="1193">
        <v>1.9422422114532524E-2</v>
      </c>
      <c r="L7" s="297"/>
      <c r="M7" s="473"/>
      <c r="N7" s="474"/>
      <c r="O7" s="473"/>
      <c r="P7" s="473"/>
      <c r="Q7" s="474"/>
      <c r="R7" s="473"/>
      <c r="S7" s="473"/>
      <c r="T7" s="474"/>
      <c r="U7" s="473"/>
      <c r="V7" s="473"/>
      <c r="W7" s="474"/>
    </row>
    <row r="8" spans="1:24" ht="18.75" customHeight="1">
      <c r="A8" s="359"/>
      <c r="B8" s="310"/>
      <c r="C8" s="494"/>
      <c r="D8" s="485" t="s">
        <v>204</v>
      </c>
      <c r="E8" s="1210">
        <v>2369.5</v>
      </c>
      <c r="F8" s="1210">
        <v>3580.3</v>
      </c>
      <c r="G8" s="1211">
        <v>4787.7</v>
      </c>
      <c r="H8" s="1212">
        <v>1219.4000000000001</v>
      </c>
      <c r="I8" s="1212">
        <v>2476.5</v>
      </c>
      <c r="J8" s="1211">
        <v>3791.2</v>
      </c>
      <c r="K8" s="1213">
        <v>5112.5595681610002</v>
      </c>
      <c r="L8" s="298"/>
      <c r="M8" s="473"/>
      <c r="N8" s="474"/>
      <c r="O8" s="473"/>
      <c r="P8" s="473"/>
      <c r="Q8" s="474"/>
      <c r="R8" s="473"/>
      <c r="S8" s="473"/>
      <c r="T8" s="474"/>
      <c r="U8" s="473"/>
      <c r="V8" s="473"/>
      <c r="W8" s="474"/>
    </row>
    <row r="9" spans="1:24" ht="18.75" customHeight="1" thickBot="1">
      <c r="A9" s="359"/>
      <c r="B9" s="310"/>
      <c r="C9" s="70"/>
      <c r="D9" s="65" t="s">
        <v>205</v>
      </c>
      <c r="E9" s="1616">
        <v>255861.5</v>
      </c>
      <c r="F9" s="1616">
        <v>256659.7</v>
      </c>
      <c r="G9" s="1617">
        <v>258402.9</v>
      </c>
      <c r="H9" s="1618">
        <v>259310.4</v>
      </c>
      <c r="I9" s="1618">
        <v>260164.7</v>
      </c>
      <c r="J9" s="1617">
        <v>261088.8</v>
      </c>
      <c r="K9" s="1197">
        <v>263229.76290045801</v>
      </c>
      <c r="L9" s="61"/>
      <c r="M9" s="473"/>
      <c r="N9" s="474"/>
      <c r="O9" s="473"/>
      <c r="P9" s="473"/>
      <c r="Q9" s="474"/>
      <c r="R9" s="473"/>
      <c r="S9" s="473"/>
      <c r="T9" s="474"/>
      <c r="U9" s="473"/>
      <c r="V9" s="473"/>
      <c r="W9" s="474"/>
    </row>
    <row r="10" spans="1:24" ht="18.75" customHeight="1" thickBot="1">
      <c r="A10" s="359"/>
      <c r="B10" s="310"/>
      <c r="C10" s="493" t="s">
        <v>206</v>
      </c>
      <c r="D10" s="484" t="s">
        <v>203</v>
      </c>
      <c r="E10" s="1190">
        <v>1.43E-2</v>
      </c>
      <c r="F10" s="1190">
        <v>1.4200000000000001E-2</v>
      </c>
      <c r="G10" s="1191">
        <v>1.41E-2</v>
      </c>
      <c r="H10" s="1192">
        <v>1.44E-2</v>
      </c>
      <c r="I10" s="1192">
        <v>1.44199237327974E-2</v>
      </c>
      <c r="J10" s="1191">
        <v>1.47E-2</v>
      </c>
      <c r="K10" s="1193">
        <v>1.4659135594341594E-2</v>
      </c>
      <c r="L10" s="297"/>
      <c r="M10" s="473"/>
      <c r="N10" s="474"/>
      <c r="O10" s="473"/>
      <c r="P10" s="473"/>
      <c r="Q10" s="474"/>
      <c r="R10" s="473"/>
      <c r="S10" s="473"/>
      <c r="T10" s="474"/>
      <c r="U10" s="473"/>
      <c r="V10" s="473"/>
      <c r="W10" s="474"/>
    </row>
    <row r="11" spans="1:24" ht="18.75" customHeight="1">
      <c r="A11" s="359"/>
      <c r="B11" s="310"/>
      <c r="C11" s="494"/>
      <c r="D11" s="485" t="s">
        <v>204</v>
      </c>
      <c r="E11" s="1198">
        <v>1768.8</v>
      </c>
      <c r="F11" s="1198">
        <v>2659.3</v>
      </c>
      <c r="G11" s="1199">
        <v>3539.1</v>
      </c>
      <c r="H11" s="1200">
        <v>892.3</v>
      </c>
      <c r="I11" s="1200">
        <v>1807.0347755299999</v>
      </c>
      <c r="J11" s="1199">
        <v>2778.9</v>
      </c>
      <c r="K11" s="1201">
        <v>3745.1947425489998</v>
      </c>
      <c r="L11" s="299"/>
      <c r="M11" s="473"/>
      <c r="N11" s="474"/>
      <c r="O11" s="473"/>
      <c r="P11" s="473"/>
      <c r="Q11" s="474"/>
      <c r="R11" s="473"/>
      <c r="S11" s="473"/>
      <c r="T11" s="474"/>
      <c r="U11" s="473"/>
      <c r="V11" s="473"/>
      <c r="W11" s="474"/>
    </row>
    <row r="12" spans="1:24" ht="18.75" customHeight="1" thickBot="1">
      <c r="A12" s="359"/>
      <c r="B12" s="310"/>
      <c r="C12" s="70"/>
      <c r="D12" s="65" t="s">
        <v>205</v>
      </c>
      <c r="E12" s="1194">
        <v>249356.6</v>
      </c>
      <c r="F12" s="1194">
        <v>250033.9</v>
      </c>
      <c r="G12" s="1195">
        <v>251661.9</v>
      </c>
      <c r="H12" s="1196">
        <v>251987.20000000001</v>
      </c>
      <c r="I12" s="1196">
        <v>252707.32850028601</v>
      </c>
      <c r="J12" s="1195">
        <v>253487.1</v>
      </c>
      <c r="K12" s="1197">
        <v>255485.374184999</v>
      </c>
      <c r="L12" s="61"/>
      <c r="M12" s="473"/>
      <c r="N12" s="474"/>
      <c r="O12" s="473"/>
      <c r="P12" s="473"/>
      <c r="Q12" s="474"/>
      <c r="R12" s="473"/>
      <c r="S12" s="473"/>
      <c r="T12" s="474"/>
      <c r="U12" s="473"/>
      <c r="V12" s="473"/>
      <c r="W12" s="474"/>
    </row>
    <row r="13" spans="1:24" ht="18.75" customHeight="1" thickBot="1">
      <c r="A13" s="359"/>
      <c r="B13" s="310"/>
      <c r="C13" s="493" t="s">
        <v>119</v>
      </c>
      <c r="D13" s="484" t="s">
        <v>203</v>
      </c>
      <c r="E13" s="1190">
        <v>0.1857</v>
      </c>
      <c r="F13" s="1190">
        <v>0.1857</v>
      </c>
      <c r="G13" s="1191">
        <v>0.1852</v>
      </c>
      <c r="H13" s="1192">
        <v>0.18110000000000001</v>
      </c>
      <c r="I13" s="1192">
        <v>0.18099999999999999</v>
      </c>
      <c r="J13" s="1191">
        <v>0.17799999999999999</v>
      </c>
      <c r="K13" s="1193">
        <v>0.17656200842328659</v>
      </c>
      <c r="L13" s="297"/>
      <c r="M13" s="473"/>
      <c r="N13" s="474"/>
      <c r="O13" s="473"/>
      <c r="P13" s="473"/>
      <c r="Q13" s="474"/>
      <c r="R13" s="473"/>
      <c r="S13" s="473"/>
      <c r="T13" s="474"/>
      <c r="U13" s="473"/>
      <c r="V13" s="473"/>
      <c r="W13" s="474"/>
    </row>
    <row r="14" spans="1:24" ht="18.75" customHeight="1">
      <c r="A14" s="359"/>
      <c r="B14" s="310"/>
      <c r="C14" s="494"/>
      <c r="D14" s="485" t="s">
        <v>204</v>
      </c>
      <c r="E14" s="1198">
        <v>600.70000000000005</v>
      </c>
      <c r="F14" s="1198">
        <v>921</v>
      </c>
      <c r="G14" s="1199">
        <v>1248.5999999999999</v>
      </c>
      <c r="H14" s="1200">
        <v>327.10000000000002</v>
      </c>
      <c r="I14" s="1200">
        <v>669.5</v>
      </c>
      <c r="J14" s="1199">
        <v>1012.3</v>
      </c>
      <c r="K14" s="1201">
        <v>1367.364825612</v>
      </c>
      <c r="L14" s="299"/>
      <c r="M14" s="473"/>
      <c r="N14" s="474"/>
      <c r="O14" s="473"/>
      <c r="P14" s="473"/>
      <c r="Q14" s="474"/>
      <c r="R14" s="473"/>
      <c r="S14" s="473"/>
      <c r="T14" s="474"/>
      <c r="U14" s="473"/>
      <c r="V14" s="473"/>
      <c r="W14" s="474"/>
    </row>
    <row r="15" spans="1:24" ht="18.75" customHeight="1" thickBot="1">
      <c r="A15" s="359"/>
      <c r="B15" s="310"/>
      <c r="C15" s="70"/>
      <c r="D15" s="65" t="s">
        <v>205</v>
      </c>
      <c r="E15" s="1189">
        <v>6504.9</v>
      </c>
      <c r="F15" s="1189">
        <v>6625.7</v>
      </c>
      <c r="G15" s="1202">
        <v>6741</v>
      </c>
      <c r="H15" s="1203">
        <v>7323.3</v>
      </c>
      <c r="I15" s="1203">
        <v>7457.3289999999997</v>
      </c>
      <c r="J15" s="1202">
        <v>7601.7</v>
      </c>
      <c r="K15" s="1204">
        <v>7744.38871545856</v>
      </c>
      <c r="L15" s="455"/>
      <c r="M15" s="473"/>
      <c r="N15" s="474"/>
      <c r="O15" s="473"/>
      <c r="P15" s="473"/>
      <c r="Q15" s="474"/>
      <c r="R15" s="473"/>
      <c r="S15" s="473"/>
      <c r="T15" s="474"/>
      <c r="U15" s="473"/>
      <c r="V15" s="473"/>
      <c r="W15" s="474"/>
    </row>
    <row r="16" spans="1:24" ht="9.75" customHeight="1">
      <c r="A16" s="359"/>
      <c r="B16" s="310"/>
      <c r="C16" s="382"/>
      <c r="D16" s="475"/>
      <c r="E16" s="476"/>
      <c r="F16" s="476"/>
      <c r="G16" s="476"/>
      <c r="H16" s="476"/>
      <c r="I16" s="476"/>
      <c r="J16" s="476"/>
      <c r="K16" s="476"/>
      <c r="L16" s="475"/>
      <c r="M16" s="475"/>
      <c r="N16" s="476"/>
      <c r="O16" s="475"/>
      <c r="P16" s="475"/>
      <c r="Q16" s="476"/>
      <c r="R16" s="475"/>
      <c r="S16" s="475"/>
      <c r="T16" s="476"/>
      <c r="U16" s="475"/>
      <c r="V16" s="475"/>
      <c r="W16" s="476"/>
    </row>
    <row r="17" spans="1:23" ht="9.75" customHeight="1">
      <c r="A17" s="359"/>
      <c r="B17" s="310"/>
      <c r="C17" s="382"/>
      <c r="D17" s="475"/>
      <c r="E17" s="476"/>
      <c r="F17" s="476"/>
      <c r="G17" s="476"/>
      <c r="H17" s="476"/>
      <c r="I17" s="476"/>
      <c r="J17" s="476"/>
      <c r="K17" s="476"/>
      <c r="L17" s="475"/>
      <c r="M17" s="475"/>
      <c r="N17" s="476"/>
      <c r="O17" s="475"/>
      <c r="P17" s="475"/>
      <c r="Q17" s="476"/>
      <c r="R17" s="475"/>
      <c r="S17" s="475"/>
      <c r="T17" s="476"/>
      <c r="U17" s="475"/>
      <c r="V17" s="475"/>
      <c r="W17" s="476"/>
    </row>
    <row r="18" spans="1:23" ht="9.75" customHeight="1">
      <c r="A18" s="359"/>
      <c r="B18" s="310"/>
      <c r="C18" s="382"/>
      <c r="D18" s="475"/>
      <c r="E18" s="476"/>
      <c r="F18" s="476"/>
      <c r="G18" s="476"/>
      <c r="H18" s="476"/>
      <c r="I18" s="476"/>
      <c r="J18" s="476"/>
      <c r="K18" s="476"/>
      <c r="L18" s="475"/>
      <c r="M18" s="475"/>
      <c r="N18" s="476"/>
      <c r="O18" s="475"/>
      <c r="P18" s="475"/>
      <c r="Q18" s="476"/>
      <c r="R18" s="475"/>
      <c r="S18" s="475"/>
      <c r="T18" s="476"/>
      <c r="U18" s="475"/>
      <c r="V18" s="475"/>
      <c r="W18" s="476"/>
    </row>
    <row r="19" spans="1:23" ht="15.95" customHeight="1">
      <c r="A19" s="359"/>
      <c r="B19" s="310"/>
      <c r="C19" s="358" t="s">
        <v>201</v>
      </c>
      <c r="D19" s="62"/>
      <c r="E19" s="474"/>
      <c r="F19" s="474"/>
      <c r="G19" s="474"/>
      <c r="H19" s="474"/>
      <c r="I19" s="474"/>
      <c r="J19" s="474"/>
      <c r="K19" s="474"/>
      <c r="L19" s="62"/>
      <c r="M19" s="62"/>
      <c r="N19" s="474"/>
      <c r="O19" s="62"/>
      <c r="P19" s="62"/>
      <c r="Q19" s="474"/>
      <c r="R19" s="62"/>
      <c r="S19" s="62"/>
      <c r="T19" s="474"/>
      <c r="U19" s="62"/>
      <c r="V19" s="62"/>
      <c r="W19" s="474"/>
    </row>
    <row r="20" spans="1:23" ht="15.95" customHeight="1">
      <c r="A20" s="359"/>
      <c r="B20" s="310"/>
      <c r="C20" s="382"/>
      <c r="D20" s="62"/>
      <c r="E20" s="474"/>
      <c r="F20" s="474"/>
      <c r="G20" s="474"/>
      <c r="H20" s="474"/>
      <c r="I20" s="474"/>
      <c r="J20" s="474"/>
      <c r="K20" s="474"/>
      <c r="L20" s="62"/>
      <c r="M20" s="62"/>
      <c r="N20" s="474"/>
      <c r="O20" s="62"/>
      <c r="P20" s="62"/>
      <c r="Q20" s="474"/>
      <c r="R20" s="62"/>
      <c r="S20" s="62"/>
      <c r="T20" s="474"/>
      <c r="U20" s="62"/>
      <c r="V20" s="62"/>
      <c r="W20" s="474"/>
    </row>
    <row r="21" spans="1:23" ht="18.75" customHeight="1">
      <c r="A21" s="359"/>
      <c r="B21" s="310"/>
      <c r="C21" s="373"/>
      <c r="D21" s="373" t="s">
        <v>46</v>
      </c>
      <c r="E21" s="1228" t="s">
        <v>422</v>
      </c>
      <c r="F21" s="1228" t="s">
        <v>423</v>
      </c>
      <c r="G21" s="1228" t="s">
        <v>416</v>
      </c>
      <c r="H21" s="1228" t="s">
        <v>417</v>
      </c>
      <c r="I21" s="1228" t="s">
        <v>418</v>
      </c>
      <c r="J21" s="1228" t="s">
        <v>419</v>
      </c>
      <c r="K21" s="1228" t="s">
        <v>420</v>
      </c>
      <c r="L21" s="1227"/>
      <c r="M21" s="62"/>
      <c r="N21" s="474"/>
      <c r="O21" s="62"/>
      <c r="P21" s="62"/>
      <c r="Q21" s="474"/>
      <c r="R21" s="62"/>
      <c r="S21" s="62"/>
      <c r="T21" s="474"/>
      <c r="U21" s="62"/>
      <c r="V21" s="62"/>
      <c r="W21" s="474"/>
    </row>
    <row r="22" spans="1:23" ht="18.75" customHeight="1" thickBot="1">
      <c r="A22" s="359"/>
      <c r="B22" s="310"/>
      <c r="C22" s="493" t="s">
        <v>202</v>
      </c>
      <c r="D22" s="484" t="s">
        <v>203</v>
      </c>
      <c r="E22" s="1206">
        <v>1.8499999999999999E-2</v>
      </c>
      <c r="F22" s="1206">
        <v>1.8700000000000001E-2</v>
      </c>
      <c r="G22" s="1207">
        <v>1.8200000000000001E-2</v>
      </c>
      <c r="H22" s="1208">
        <v>1.9099999999999999E-2</v>
      </c>
      <c r="I22" s="1208">
        <v>1.9300000000000001E-2</v>
      </c>
      <c r="J22" s="1207">
        <v>1.9850338575499452E-2</v>
      </c>
      <c r="K22" s="1209">
        <v>1.9438628581004033E-2</v>
      </c>
      <c r="L22" s="297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</row>
    <row r="23" spans="1:23" ht="18.75" customHeight="1">
      <c r="A23" s="359"/>
      <c r="B23" s="310"/>
      <c r="C23" s="494"/>
      <c r="D23" s="485" t="s">
        <v>204</v>
      </c>
      <c r="E23" s="1210">
        <v>1187.8</v>
      </c>
      <c r="F23" s="1210">
        <v>1210.7</v>
      </c>
      <c r="G23" s="1211">
        <v>1207.4000000000001</v>
      </c>
      <c r="H23" s="1212">
        <v>1219.4000000000001</v>
      </c>
      <c r="I23" s="1212">
        <v>1257.2</v>
      </c>
      <c r="J23" s="1211">
        <v>1314.9</v>
      </c>
      <c r="K23" s="1213">
        <v>1320.847507</v>
      </c>
      <c r="L23" s="298"/>
      <c r="M23" s="480"/>
      <c r="N23" s="480"/>
      <c r="O23" s="480"/>
      <c r="P23" s="480"/>
      <c r="Q23" s="480"/>
      <c r="R23" s="480"/>
      <c r="S23" s="480"/>
      <c r="T23" s="480"/>
      <c r="U23" s="480"/>
      <c r="V23" s="480"/>
      <c r="W23" s="480"/>
    </row>
    <row r="24" spans="1:23" ht="18.75" customHeight="1" thickBot="1">
      <c r="A24" s="359"/>
      <c r="B24" s="310"/>
      <c r="C24" s="70"/>
      <c r="D24" s="65" t="s">
        <v>205</v>
      </c>
      <c r="E24" s="1214">
        <v>257893.9</v>
      </c>
      <c r="F24" s="1214">
        <v>258238.7</v>
      </c>
      <c r="G24" s="1215">
        <v>263594.8</v>
      </c>
      <c r="H24" s="1216">
        <v>259310.4</v>
      </c>
      <c r="I24" s="1216">
        <v>261009.4</v>
      </c>
      <c r="J24" s="1215">
        <v>262907.09999999998</v>
      </c>
      <c r="K24" s="1217">
        <v>269582.74817608699</v>
      </c>
      <c r="L24" s="61"/>
      <c r="M24" s="483"/>
      <c r="N24" s="483"/>
      <c r="O24" s="1717"/>
      <c r="P24" s="1717"/>
      <c r="Q24" s="1717"/>
      <c r="R24" s="1717"/>
      <c r="S24" s="1717"/>
      <c r="T24" s="1717"/>
      <c r="U24" s="1717"/>
      <c r="V24" s="1717"/>
      <c r="W24" s="1717"/>
    </row>
    <row r="25" spans="1:23" ht="18.75" customHeight="1" thickBot="1">
      <c r="A25" s="359"/>
      <c r="B25" s="310"/>
      <c r="C25" s="493" t="s">
        <v>206</v>
      </c>
      <c r="D25" s="484" t="s">
        <v>203</v>
      </c>
      <c r="E25" s="1206">
        <v>1.4200000000000001E-2</v>
      </c>
      <c r="F25" s="1206">
        <v>1.41E-2</v>
      </c>
      <c r="G25" s="1207">
        <v>1.3599999999999999E-2</v>
      </c>
      <c r="H25" s="1208">
        <v>1.44E-2</v>
      </c>
      <c r="I25" s="1208">
        <v>1.4478561473898499E-2</v>
      </c>
      <c r="J25" s="1207">
        <v>1.5100000000000001E-2</v>
      </c>
      <c r="K25" s="1209">
        <v>1.4656824195708473E-2</v>
      </c>
      <c r="L25" s="297"/>
      <c r="M25" s="479"/>
      <c r="N25" s="479"/>
      <c r="O25" s="479"/>
      <c r="P25" s="479"/>
      <c r="Q25" s="479"/>
      <c r="R25" s="479"/>
      <c r="S25" s="479"/>
      <c r="T25" s="479"/>
      <c r="U25" s="479"/>
      <c r="V25" s="479"/>
      <c r="W25" s="479"/>
    </row>
    <row r="26" spans="1:23" ht="18.75" customHeight="1">
      <c r="A26" s="359"/>
      <c r="B26" s="310"/>
      <c r="C26" s="494"/>
      <c r="D26" s="485" t="s">
        <v>204</v>
      </c>
      <c r="E26" s="1218">
        <v>884.8</v>
      </c>
      <c r="F26" s="1218">
        <v>890.5</v>
      </c>
      <c r="G26" s="1219">
        <v>879.8</v>
      </c>
      <c r="H26" s="1220">
        <v>892.3</v>
      </c>
      <c r="I26" s="1220">
        <v>914.77426448300002</v>
      </c>
      <c r="J26" s="1219">
        <v>971.8</v>
      </c>
      <c r="K26" s="1221">
        <v>965.75111745399897</v>
      </c>
      <c r="L26" s="299"/>
      <c r="M26" s="473"/>
      <c r="N26" s="474"/>
      <c r="O26" s="473"/>
      <c r="P26" s="473"/>
      <c r="Q26" s="474"/>
      <c r="R26" s="473"/>
      <c r="S26" s="473"/>
      <c r="T26" s="474"/>
      <c r="U26" s="473"/>
      <c r="V26" s="473"/>
      <c r="W26" s="474"/>
    </row>
    <row r="27" spans="1:23" ht="18.75" customHeight="1" thickBot="1">
      <c r="A27" s="359"/>
      <c r="B27" s="310"/>
      <c r="C27" s="70"/>
      <c r="D27" s="65" t="s">
        <v>205</v>
      </c>
      <c r="E27" s="1214">
        <v>251271.1</v>
      </c>
      <c r="F27" s="1214">
        <v>251373.8</v>
      </c>
      <c r="G27" s="1215">
        <v>256510.6</v>
      </c>
      <c r="H27" s="1216">
        <v>251987.20000000001</v>
      </c>
      <c r="I27" s="1216">
        <v>253419.5</v>
      </c>
      <c r="J27" s="1215">
        <v>255021.3</v>
      </c>
      <c r="K27" s="1217">
        <v>261414.92416024601</v>
      </c>
      <c r="L27" s="61"/>
      <c r="M27" s="473"/>
      <c r="N27" s="474"/>
      <c r="O27" s="473"/>
      <c r="P27" s="473"/>
      <c r="Q27" s="474"/>
      <c r="R27" s="473"/>
      <c r="S27" s="473"/>
      <c r="T27" s="474"/>
      <c r="U27" s="473"/>
      <c r="V27" s="473"/>
      <c r="W27" s="474"/>
    </row>
    <row r="28" spans="1:23" ht="18.75" customHeight="1" thickBot="1">
      <c r="A28" s="359"/>
      <c r="B28" s="310"/>
      <c r="C28" s="493" t="s">
        <v>119</v>
      </c>
      <c r="D28" s="484" t="s">
        <v>203</v>
      </c>
      <c r="E28" s="1206">
        <v>0.184</v>
      </c>
      <c r="F28" s="1206">
        <v>0.18559999999999999</v>
      </c>
      <c r="G28" s="1207">
        <v>0.185</v>
      </c>
      <c r="H28" s="1208">
        <v>0.18110000000000001</v>
      </c>
      <c r="I28" s="1208">
        <v>0.18090000000000001</v>
      </c>
      <c r="J28" s="1207">
        <v>0.1726</v>
      </c>
      <c r="K28" s="1209">
        <v>0.17248245375485671</v>
      </c>
      <c r="L28" s="297"/>
      <c r="M28" s="473"/>
      <c r="N28" s="474"/>
      <c r="O28" s="473"/>
      <c r="P28" s="473"/>
      <c r="Q28" s="474"/>
      <c r="R28" s="473"/>
      <c r="S28" s="473"/>
      <c r="T28" s="474"/>
      <c r="U28" s="473"/>
      <c r="V28" s="473"/>
      <c r="W28" s="474"/>
    </row>
    <row r="29" spans="1:23" ht="18.75" customHeight="1">
      <c r="A29" s="359"/>
      <c r="B29" s="310"/>
      <c r="C29" s="494"/>
      <c r="D29" s="485" t="s">
        <v>204</v>
      </c>
      <c r="E29" s="1218">
        <v>303</v>
      </c>
      <c r="F29" s="1218">
        <v>320.3</v>
      </c>
      <c r="G29" s="1219">
        <v>327.60000000000002</v>
      </c>
      <c r="H29" s="1220">
        <v>327.10000000000002</v>
      </c>
      <c r="I29" s="1220">
        <v>342.4</v>
      </c>
      <c r="J29" s="1219">
        <v>343</v>
      </c>
      <c r="K29" s="1221">
        <v>355.09638954600001</v>
      </c>
      <c r="L29" s="299"/>
      <c r="M29" s="473"/>
      <c r="N29" s="474"/>
      <c r="O29" s="473"/>
      <c r="P29" s="473"/>
      <c r="Q29" s="474"/>
      <c r="R29" s="473"/>
      <c r="S29" s="473"/>
      <c r="T29" s="474"/>
      <c r="U29" s="473"/>
      <c r="V29" s="473"/>
      <c r="W29" s="474"/>
    </row>
    <row r="30" spans="1:23" ht="18.75" customHeight="1" thickBot="1">
      <c r="A30" s="359"/>
      <c r="B30" s="310"/>
      <c r="C30" s="70"/>
      <c r="D30" s="65" t="s">
        <v>205</v>
      </c>
      <c r="E30" s="1205">
        <v>6622.8</v>
      </c>
      <c r="F30" s="1205">
        <v>6864.9</v>
      </c>
      <c r="G30" s="1222">
        <v>7084.2</v>
      </c>
      <c r="H30" s="1223">
        <v>7323.3</v>
      </c>
      <c r="I30" s="1223">
        <v>7589.9</v>
      </c>
      <c r="J30" s="1222">
        <v>7885.7</v>
      </c>
      <c r="K30" s="1224">
        <v>8167.8240158410299</v>
      </c>
      <c r="L30" s="455"/>
      <c r="M30" s="473"/>
      <c r="N30" s="474"/>
      <c r="O30" s="473"/>
      <c r="P30" s="473"/>
      <c r="Q30" s="474"/>
      <c r="R30" s="473"/>
      <c r="S30" s="473"/>
      <c r="T30" s="474"/>
      <c r="U30" s="473"/>
      <c r="V30" s="473"/>
      <c r="W30" s="474"/>
    </row>
    <row r="31" spans="1:23" ht="15.95" customHeight="1">
      <c r="A31" s="359"/>
      <c r="B31" s="310"/>
      <c r="C31" s="382"/>
      <c r="D31" s="473"/>
      <c r="E31" s="474"/>
      <c r="F31" s="474"/>
      <c r="G31" s="474"/>
      <c r="H31" s="474"/>
      <c r="I31" s="474"/>
      <c r="J31" s="474"/>
      <c r="K31" s="474"/>
      <c r="L31" s="473"/>
      <c r="M31" s="473"/>
      <c r="N31" s="474"/>
      <c r="O31" s="473"/>
      <c r="P31" s="473"/>
      <c r="Q31" s="474"/>
      <c r="R31" s="473"/>
      <c r="S31" s="473"/>
      <c r="T31" s="474"/>
      <c r="U31" s="473"/>
      <c r="V31" s="473"/>
      <c r="W31" s="474"/>
    </row>
    <row r="32" spans="1:23" ht="15.95" customHeight="1">
      <c r="A32" s="359"/>
      <c r="B32" s="310"/>
      <c r="C32" s="382"/>
      <c r="D32" s="473"/>
      <c r="E32" s="474"/>
      <c r="F32" s="474"/>
      <c r="G32" s="474"/>
      <c r="H32" s="474"/>
      <c r="I32" s="474"/>
      <c r="J32" s="474"/>
      <c r="K32" s="474"/>
      <c r="L32" s="473"/>
      <c r="M32" s="473"/>
      <c r="N32" s="474"/>
      <c r="O32" s="473"/>
      <c r="P32" s="473"/>
      <c r="Q32" s="474"/>
      <c r="R32" s="473"/>
      <c r="S32" s="473"/>
      <c r="T32" s="474"/>
      <c r="U32" s="473"/>
      <c r="V32" s="473"/>
      <c r="W32" s="474"/>
    </row>
    <row r="33" spans="1:23" ht="15.95" customHeight="1">
      <c r="A33" s="359"/>
      <c r="B33" s="310"/>
      <c r="C33" s="382"/>
      <c r="D33" s="473"/>
      <c r="E33" s="474"/>
      <c r="F33" s="474"/>
      <c r="G33" s="474"/>
      <c r="H33" s="474"/>
      <c r="I33" s="474"/>
      <c r="J33" s="474"/>
      <c r="K33" s="474"/>
      <c r="L33" s="473"/>
      <c r="M33" s="473"/>
      <c r="N33" s="474"/>
      <c r="O33" s="473"/>
      <c r="P33" s="473"/>
      <c r="Q33" s="474"/>
      <c r="R33" s="473"/>
      <c r="S33" s="473"/>
      <c r="T33" s="474"/>
      <c r="U33" s="473"/>
      <c r="V33" s="473"/>
      <c r="W33" s="474"/>
    </row>
    <row r="34" spans="1:23" ht="15.95" customHeight="1">
      <c r="A34" s="359"/>
      <c r="B34" s="310"/>
      <c r="C34" s="382"/>
      <c r="D34" s="473"/>
      <c r="E34" s="474"/>
      <c r="F34" s="474"/>
      <c r="G34" s="474"/>
      <c r="H34" s="474"/>
      <c r="I34" s="474"/>
      <c r="J34" s="474"/>
      <c r="K34" s="474"/>
      <c r="L34" s="473"/>
      <c r="M34" s="473"/>
      <c r="N34" s="474"/>
      <c r="O34" s="473"/>
      <c r="P34" s="473"/>
      <c r="Q34" s="474"/>
      <c r="R34" s="473"/>
      <c r="S34" s="473"/>
      <c r="T34" s="474"/>
      <c r="U34" s="473"/>
      <c r="V34" s="473"/>
      <c r="W34" s="474"/>
    </row>
    <row r="35" spans="1:23" ht="15.95" customHeight="1">
      <c r="A35" s="359"/>
      <c r="B35" s="310"/>
      <c r="C35" s="382"/>
      <c r="D35" s="473"/>
      <c r="E35" s="474"/>
      <c r="F35" s="474"/>
      <c r="G35" s="474"/>
      <c r="H35" s="474"/>
      <c r="I35" s="474"/>
      <c r="J35" s="474"/>
      <c r="K35" s="474"/>
      <c r="L35" s="473"/>
      <c r="M35" s="473"/>
      <c r="N35" s="474"/>
      <c r="O35" s="473"/>
      <c r="P35" s="473"/>
      <c r="Q35" s="474"/>
      <c r="R35" s="473"/>
      <c r="S35" s="473"/>
      <c r="T35" s="474"/>
      <c r="U35" s="473"/>
      <c r="V35" s="473"/>
      <c r="W35" s="474"/>
    </row>
    <row r="36" spans="1:23" ht="15.95" customHeight="1">
      <c r="A36" s="359"/>
      <c r="B36" s="310"/>
      <c r="C36" s="382"/>
      <c r="D36" s="475"/>
      <c r="E36" s="476"/>
      <c r="F36" s="476"/>
      <c r="G36" s="476"/>
      <c r="H36" s="476"/>
      <c r="I36" s="476"/>
      <c r="J36" s="476"/>
      <c r="K36" s="476"/>
      <c r="L36" s="475"/>
      <c r="M36" s="475"/>
      <c r="N36" s="476"/>
      <c r="O36" s="475"/>
      <c r="P36" s="475"/>
      <c r="Q36" s="476"/>
      <c r="R36" s="475"/>
      <c r="S36" s="475"/>
      <c r="T36" s="476"/>
      <c r="U36" s="475"/>
      <c r="V36" s="475"/>
      <c r="W36" s="476"/>
    </row>
    <row r="37" spans="1:23" ht="15.95" customHeight="1">
      <c r="A37" s="359"/>
      <c r="B37" s="310"/>
      <c r="C37" s="382"/>
      <c r="D37" s="475"/>
      <c r="E37" s="476"/>
      <c r="F37" s="476"/>
      <c r="G37" s="476"/>
      <c r="H37" s="476"/>
      <c r="I37" s="476"/>
      <c r="J37" s="476"/>
      <c r="K37" s="476"/>
      <c r="L37" s="475"/>
      <c r="M37" s="475"/>
      <c r="N37" s="476"/>
      <c r="O37" s="475"/>
      <c r="P37" s="475"/>
      <c r="Q37" s="476"/>
      <c r="R37" s="475"/>
      <c r="S37" s="475"/>
      <c r="T37" s="476"/>
      <c r="U37" s="475"/>
      <c r="V37" s="475"/>
      <c r="W37" s="476"/>
    </row>
    <row r="38" spans="1:23" ht="15.95" customHeight="1">
      <c r="A38" s="359"/>
      <c r="B38" s="310"/>
      <c r="C38" s="382"/>
      <c r="D38" s="475"/>
      <c r="E38" s="476"/>
      <c r="F38" s="476"/>
      <c r="G38" s="476"/>
      <c r="H38" s="476"/>
      <c r="I38" s="476"/>
      <c r="J38" s="476"/>
      <c r="K38" s="476"/>
      <c r="L38" s="475"/>
      <c r="M38" s="475"/>
      <c r="N38" s="476"/>
      <c r="O38" s="475"/>
      <c r="P38" s="475"/>
      <c r="Q38" s="476"/>
      <c r="R38" s="475"/>
      <c r="S38" s="475"/>
      <c r="T38" s="476"/>
      <c r="U38" s="475"/>
      <c r="V38" s="475"/>
      <c r="W38" s="476"/>
    </row>
    <row r="39" spans="1:23" ht="15.95" customHeight="1">
      <c r="A39" s="359"/>
      <c r="B39" s="310"/>
      <c r="C39" s="382"/>
      <c r="D39" s="62"/>
      <c r="E39" s="474"/>
      <c r="F39" s="474"/>
      <c r="G39" s="474"/>
      <c r="H39" s="474"/>
      <c r="I39" s="474"/>
      <c r="J39" s="474"/>
      <c r="K39" s="474"/>
      <c r="L39" s="62"/>
      <c r="M39" s="62"/>
      <c r="N39" s="474"/>
      <c r="O39" s="62"/>
      <c r="P39" s="62"/>
      <c r="Q39" s="474"/>
      <c r="R39" s="62"/>
      <c r="S39" s="62"/>
      <c r="T39" s="474"/>
      <c r="U39" s="62"/>
      <c r="V39" s="62"/>
      <c r="W39" s="474"/>
    </row>
    <row r="40" spans="1:23" ht="15.95" customHeight="1">
      <c r="A40" s="359"/>
      <c r="B40" s="310"/>
      <c r="C40" s="382"/>
      <c r="D40" s="62"/>
      <c r="E40" s="474"/>
      <c r="F40" s="474"/>
      <c r="G40" s="474"/>
      <c r="H40" s="474"/>
      <c r="I40" s="474"/>
      <c r="J40" s="474"/>
      <c r="K40" s="474"/>
      <c r="L40" s="62"/>
      <c r="M40" s="62"/>
      <c r="N40" s="474"/>
      <c r="O40" s="62"/>
      <c r="P40" s="62"/>
      <c r="Q40" s="474"/>
      <c r="R40" s="62"/>
      <c r="S40" s="62"/>
      <c r="T40" s="474"/>
      <c r="U40" s="62"/>
      <c r="V40" s="62"/>
      <c r="W40" s="474"/>
    </row>
    <row r="41" spans="1:23" ht="15.95" customHeight="1">
      <c r="A41" s="359"/>
      <c r="B41" s="310"/>
      <c r="C41" s="382"/>
      <c r="D41" s="62"/>
      <c r="E41" s="63"/>
      <c r="F41" s="63"/>
      <c r="G41" s="63"/>
      <c r="H41" s="63"/>
      <c r="I41" s="63"/>
      <c r="J41" s="63"/>
      <c r="K41" s="63"/>
      <c r="L41" s="62"/>
      <c r="M41" s="62"/>
      <c r="N41" s="63"/>
      <c r="O41" s="62"/>
      <c r="P41" s="62"/>
      <c r="Q41" s="63"/>
      <c r="R41" s="62"/>
      <c r="S41" s="62"/>
      <c r="T41" s="63"/>
      <c r="U41" s="62"/>
      <c r="V41" s="62"/>
      <c r="W41" s="63"/>
    </row>
    <row r="42" spans="1:23" ht="9" customHeight="1">
      <c r="A42" s="359"/>
      <c r="B42" s="310"/>
      <c r="C42" s="382"/>
      <c r="D42" s="471"/>
      <c r="E42" s="471"/>
      <c r="F42" s="471"/>
      <c r="G42" s="471"/>
      <c r="H42" s="471"/>
      <c r="I42" s="471"/>
      <c r="J42" s="471"/>
      <c r="K42" s="471"/>
      <c r="L42" s="471"/>
      <c r="M42" s="471"/>
      <c r="N42" s="471"/>
      <c r="O42" s="471"/>
      <c r="P42" s="471"/>
      <c r="Q42" s="471"/>
      <c r="R42" s="471"/>
      <c r="S42" s="471"/>
      <c r="T42" s="471"/>
      <c r="U42" s="471"/>
      <c r="V42" s="471"/>
      <c r="W42" s="471"/>
    </row>
    <row r="43" spans="1:23">
      <c r="A43" s="380"/>
      <c r="B43" s="361"/>
      <c r="C43" s="382"/>
      <c r="D43" s="481"/>
      <c r="E43" s="481"/>
      <c r="F43" s="481"/>
      <c r="G43" s="481"/>
      <c r="H43" s="481"/>
      <c r="I43" s="481"/>
      <c r="J43" s="481"/>
      <c r="K43" s="481"/>
      <c r="L43" s="481"/>
      <c r="M43" s="481"/>
      <c r="N43" s="481"/>
      <c r="O43" s="481"/>
      <c r="P43" s="481"/>
      <c r="Q43" s="481"/>
      <c r="R43" s="481"/>
      <c r="S43" s="481"/>
      <c r="T43" s="481"/>
      <c r="U43" s="481"/>
      <c r="V43" s="481"/>
      <c r="W43" s="481"/>
    </row>
    <row r="44" spans="1:23">
      <c r="A44" s="380"/>
      <c r="B44" s="361"/>
      <c r="C44" s="313"/>
      <c r="D44" s="464"/>
      <c r="E44" s="464"/>
      <c r="F44" s="464"/>
      <c r="G44" s="464"/>
      <c r="H44" s="464"/>
      <c r="I44" s="667"/>
      <c r="J44" s="464"/>
      <c r="K44" s="464"/>
      <c r="L44" s="464"/>
      <c r="M44" s="464"/>
      <c r="N44" s="464"/>
      <c r="O44" s="464"/>
      <c r="P44" s="464"/>
      <c r="Q44" s="464"/>
      <c r="R44" s="464"/>
      <c r="S44" s="464"/>
      <c r="T44" s="464"/>
      <c r="U44" s="464"/>
      <c r="V44" s="464"/>
      <c r="W44" s="464"/>
    </row>
    <row r="45" spans="1:23">
      <c r="A45" s="380"/>
      <c r="B45" s="361"/>
      <c r="D45" s="464"/>
      <c r="E45" s="464"/>
      <c r="F45" s="464"/>
      <c r="G45" s="464"/>
      <c r="H45" s="464"/>
      <c r="I45" s="667"/>
      <c r="J45" s="464"/>
      <c r="K45" s="464"/>
      <c r="L45" s="464"/>
      <c r="M45" s="464"/>
      <c r="N45" s="464"/>
      <c r="O45" s="464"/>
      <c r="P45" s="464"/>
      <c r="Q45" s="464"/>
      <c r="R45" s="464"/>
      <c r="S45" s="464"/>
      <c r="T45" s="464"/>
      <c r="U45" s="464"/>
      <c r="V45" s="464"/>
      <c r="W45" s="464"/>
    </row>
    <row r="46" spans="1:23">
      <c r="A46" s="361"/>
      <c r="B46" s="361"/>
      <c r="C46" s="362"/>
      <c r="D46" s="464"/>
      <c r="E46" s="464"/>
      <c r="F46" s="464"/>
      <c r="G46" s="464"/>
      <c r="H46" s="464"/>
      <c r="I46" s="667"/>
      <c r="J46" s="464"/>
      <c r="K46" s="464"/>
      <c r="L46" s="464"/>
      <c r="M46" s="464"/>
      <c r="N46" s="464"/>
      <c r="O46" s="464"/>
      <c r="P46" s="464"/>
      <c r="Q46" s="464"/>
      <c r="R46" s="464"/>
      <c r="S46" s="464"/>
      <c r="T46" s="464"/>
      <c r="U46" s="464"/>
      <c r="V46" s="464"/>
      <c r="W46" s="464"/>
    </row>
    <row r="47" spans="1:23">
      <c r="A47" s="361"/>
      <c r="B47" s="361"/>
      <c r="C47" s="362"/>
      <c r="D47" s="464"/>
      <c r="E47" s="464"/>
      <c r="F47" s="464"/>
      <c r="G47" s="464"/>
      <c r="H47" s="464"/>
      <c r="I47" s="667"/>
      <c r="J47" s="464"/>
      <c r="K47" s="464"/>
      <c r="L47" s="464"/>
      <c r="M47" s="464"/>
      <c r="N47" s="464"/>
      <c r="O47" s="464"/>
      <c r="P47" s="464"/>
      <c r="Q47" s="464"/>
      <c r="R47" s="464"/>
      <c r="S47" s="464"/>
      <c r="T47" s="464"/>
      <c r="U47" s="464"/>
      <c r="V47" s="464"/>
      <c r="W47" s="464"/>
    </row>
    <row r="48" spans="1:23">
      <c r="A48" s="361"/>
      <c r="B48" s="361"/>
      <c r="C48" s="384"/>
      <c r="D48" s="465"/>
      <c r="E48" s="465"/>
      <c r="F48" s="465"/>
      <c r="G48" s="465"/>
      <c r="H48" s="465"/>
      <c r="I48" s="616"/>
      <c r="J48" s="465"/>
      <c r="K48" s="465"/>
      <c r="L48" s="465"/>
      <c r="M48" s="465"/>
      <c r="N48" s="465"/>
      <c r="O48" s="465"/>
      <c r="P48" s="465"/>
      <c r="Q48" s="465"/>
      <c r="R48" s="465"/>
      <c r="S48" s="465"/>
      <c r="T48" s="465"/>
      <c r="U48" s="465"/>
      <c r="V48" s="465"/>
      <c r="W48" s="465"/>
    </row>
    <row r="49" spans="1:23">
      <c r="A49" s="361"/>
      <c r="B49" s="361"/>
      <c r="C49" s="362"/>
      <c r="D49" s="464"/>
      <c r="E49" s="464"/>
      <c r="F49" s="464"/>
      <c r="G49" s="464"/>
      <c r="H49" s="464"/>
      <c r="I49" s="667"/>
      <c r="J49" s="464"/>
      <c r="K49" s="464"/>
      <c r="L49" s="464"/>
      <c r="M49" s="464"/>
      <c r="N49" s="464"/>
      <c r="O49" s="464"/>
      <c r="P49" s="464"/>
      <c r="Q49" s="464"/>
      <c r="R49" s="464"/>
      <c r="S49" s="464"/>
      <c r="T49" s="464"/>
      <c r="U49" s="464"/>
      <c r="V49" s="464"/>
      <c r="W49" s="464"/>
    </row>
    <row r="50" spans="1:23">
      <c r="A50" s="361"/>
      <c r="B50" s="361"/>
      <c r="C50" s="362"/>
      <c r="D50" s="464"/>
      <c r="E50" s="464"/>
      <c r="F50" s="464"/>
      <c r="G50" s="464"/>
      <c r="H50" s="464"/>
      <c r="I50" s="667"/>
      <c r="J50" s="464"/>
      <c r="K50" s="464"/>
      <c r="L50" s="464"/>
      <c r="M50" s="464"/>
      <c r="N50" s="464"/>
      <c r="O50" s="464"/>
      <c r="P50" s="464"/>
      <c r="Q50" s="464"/>
      <c r="R50" s="464"/>
      <c r="S50" s="464"/>
      <c r="T50" s="464"/>
      <c r="U50" s="464"/>
      <c r="V50" s="464"/>
      <c r="W50" s="464"/>
    </row>
    <row r="51" spans="1:23">
      <c r="A51" s="361"/>
      <c r="B51" s="361"/>
      <c r="C51" s="362"/>
      <c r="D51" s="466"/>
      <c r="E51" s="466"/>
      <c r="F51" s="466"/>
      <c r="G51" s="466"/>
      <c r="H51" s="466"/>
      <c r="I51" s="617"/>
      <c r="J51" s="466"/>
      <c r="K51" s="466"/>
      <c r="L51" s="466"/>
      <c r="M51" s="466"/>
      <c r="N51" s="466"/>
      <c r="O51" s="466"/>
      <c r="P51" s="466"/>
      <c r="Q51" s="466"/>
      <c r="R51" s="466"/>
      <c r="S51" s="466"/>
      <c r="T51" s="466"/>
      <c r="U51" s="466"/>
      <c r="V51" s="466"/>
      <c r="W51" s="466"/>
    </row>
    <row r="52" spans="1:23">
      <c r="A52" s="361"/>
      <c r="B52" s="361"/>
      <c r="C52" s="384"/>
      <c r="D52" s="466"/>
      <c r="E52" s="466"/>
      <c r="F52" s="466"/>
      <c r="G52" s="466"/>
      <c r="H52" s="466"/>
      <c r="I52" s="617"/>
      <c r="J52" s="466"/>
      <c r="K52" s="466"/>
      <c r="L52" s="466"/>
      <c r="M52" s="466"/>
      <c r="N52" s="466"/>
      <c r="O52" s="466"/>
      <c r="P52" s="466"/>
      <c r="Q52" s="466"/>
      <c r="R52" s="466"/>
      <c r="S52" s="466"/>
      <c r="T52" s="466"/>
      <c r="U52" s="466"/>
      <c r="V52" s="466"/>
      <c r="W52" s="466"/>
    </row>
    <row r="53" spans="1:23">
      <c r="A53" s="361"/>
      <c r="B53" s="361"/>
      <c r="C53" s="362"/>
      <c r="D53" s="466"/>
      <c r="E53" s="466"/>
      <c r="F53" s="466"/>
      <c r="G53" s="466"/>
      <c r="H53" s="466"/>
      <c r="I53" s="617"/>
      <c r="J53" s="466"/>
      <c r="K53" s="466"/>
      <c r="L53" s="466"/>
      <c r="M53" s="466"/>
      <c r="N53" s="466"/>
      <c r="O53" s="466"/>
      <c r="P53" s="466"/>
      <c r="Q53" s="466"/>
      <c r="R53" s="466"/>
      <c r="S53" s="466"/>
      <c r="T53" s="466"/>
      <c r="U53" s="466"/>
      <c r="V53" s="466"/>
      <c r="W53" s="466"/>
    </row>
    <row r="54" spans="1:23">
      <c r="A54" s="361"/>
      <c r="B54" s="361"/>
      <c r="C54" s="362"/>
      <c r="D54" s="466"/>
      <c r="E54" s="466"/>
      <c r="F54" s="466"/>
      <c r="G54" s="466"/>
      <c r="H54" s="466"/>
      <c r="I54" s="617"/>
      <c r="J54" s="466"/>
      <c r="K54" s="466"/>
      <c r="L54" s="466"/>
      <c r="M54" s="466"/>
      <c r="N54" s="466"/>
      <c r="O54" s="466"/>
      <c r="P54" s="466"/>
      <c r="Q54" s="466"/>
      <c r="R54" s="466"/>
      <c r="S54" s="466"/>
      <c r="T54" s="466"/>
      <c r="U54" s="466"/>
      <c r="V54" s="466"/>
      <c r="W54" s="466"/>
    </row>
    <row r="55" spans="1:23">
      <c r="A55" s="361"/>
      <c r="B55" s="361"/>
      <c r="C55" s="362"/>
      <c r="D55" s="466"/>
      <c r="E55" s="466"/>
      <c r="F55" s="466"/>
      <c r="G55" s="466"/>
      <c r="H55" s="466"/>
      <c r="I55" s="617"/>
      <c r="J55" s="466"/>
      <c r="K55" s="466"/>
      <c r="L55" s="466"/>
      <c r="M55" s="466"/>
      <c r="N55" s="466"/>
      <c r="O55" s="466"/>
      <c r="P55" s="466"/>
      <c r="Q55" s="466"/>
      <c r="R55" s="466"/>
      <c r="S55" s="466"/>
      <c r="T55" s="466"/>
      <c r="U55" s="466"/>
      <c r="V55" s="466"/>
      <c r="W55" s="466"/>
    </row>
    <row r="56" spans="1:23">
      <c r="A56" s="361"/>
      <c r="B56" s="361"/>
      <c r="C56" s="363"/>
      <c r="D56" s="467"/>
      <c r="E56" s="467"/>
      <c r="F56" s="467"/>
      <c r="G56" s="467"/>
      <c r="H56" s="467"/>
      <c r="I56" s="618"/>
      <c r="J56" s="467"/>
      <c r="K56" s="467"/>
      <c r="L56" s="467"/>
      <c r="M56" s="467"/>
      <c r="N56" s="467"/>
      <c r="O56" s="467"/>
      <c r="P56" s="467"/>
      <c r="Q56" s="467"/>
      <c r="R56" s="467"/>
      <c r="S56" s="467"/>
      <c r="T56" s="467"/>
      <c r="U56" s="467"/>
      <c r="V56" s="467"/>
      <c r="W56" s="467"/>
    </row>
    <row r="57" spans="1:23">
      <c r="A57" s="361"/>
      <c r="B57" s="361"/>
      <c r="C57" s="385"/>
      <c r="D57" s="363"/>
      <c r="E57" s="363"/>
      <c r="F57" s="363"/>
      <c r="G57" s="363"/>
      <c r="H57" s="363"/>
      <c r="I57" s="602"/>
      <c r="J57" s="363"/>
      <c r="K57" s="363"/>
      <c r="L57" s="363"/>
      <c r="M57" s="363"/>
      <c r="N57" s="363"/>
      <c r="O57" s="363"/>
      <c r="P57" s="363"/>
      <c r="Q57" s="363"/>
      <c r="R57" s="363"/>
      <c r="S57" s="363"/>
      <c r="T57" s="363"/>
      <c r="U57" s="363"/>
      <c r="V57" s="363"/>
      <c r="W57" s="363"/>
    </row>
    <row r="58" spans="1:23">
      <c r="A58" s="361"/>
      <c r="B58" s="361"/>
      <c r="C58" s="385"/>
      <c r="D58" s="363"/>
      <c r="E58" s="363"/>
      <c r="F58" s="363"/>
      <c r="G58" s="363"/>
      <c r="H58" s="363"/>
      <c r="I58" s="602"/>
      <c r="J58" s="363"/>
      <c r="K58" s="363"/>
      <c r="L58" s="363"/>
      <c r="M58" s="363"/>
      <c r="N58" s="363"/>
      <c r="O58" s="363"/>
      <c r="P58" s="363"/>
      <c r="Q58" s="363"/>
      <c r="R58" s="363"/>
      <c r="S58" s="363"/>
      <c r="T58" s="363"/>
      <c r="U58" s="363"/>
      <c r="V58" s="363"/>
      <c r="W58" s="363"/>
    </row>
    <row r="59" spans="1:23">
      <c r="A59" s="302"/>
      <c r="B59" s="302"/>
      <c r="C59" s="385"/>
      <c r="D59" s="302"/>
      <c r="E59" s="302"/>
      <c r="F59" s="302"/>
      <c r="G59" s="302"/>
      <c r="H59" s="302"/>
      <c r="I59" s="591"/>
      <c r="J59" s="302"/>
      <c r="K59" s="302"/>
      <c r="L59" s="302"/>
      <c r="M59" s="302"/>
      <c r="N59" s="302"/>
      <c r="O59" s="302"/>
      <c r="P59" s="302"/>
      <c r="Q59" s="302"/>
      <c r="R59" s="302"/>
      <c r="S59" s="302"/>
      <c r="T59" s="302"/>
      <c r="U59" s="302"/>
      <c r="V59" s="302"/>
      <c r="W59" s="302"/>
    </row>
    <row r="60" spans="1:23">
      <c r="A60" s="302"/>
      <c r="B60" s="302"/>
      <c r="C60" s="302"/>
      <c r="D60" s="302"/>
      <c r="E60" s="302"/>
      <c r="F60" s="302"/>
      <c r="G60" s="302"/>
      <c r="H60" s="302"/>
      <c r="I60" s="591"/>
      <c r="J60" s="302"/>
      <c r="K60" s="302"/>
      <c r="L60" s="302"/>
      <c r="M60" s="302"/>
      <c r="N60" s="302"/>
      <c r="O60" s="302"/>
      <c r="P60" s="302"/>
      <c r="Q60" s="302"/>
      <c r="R60" s="302"/>
      <c r="S60" s="302"/>
      <c r="T60" s="302"/>
      <c r="U60" s="302"/>
      <c r="V60" s="302"/>
      <c r="W60" s="302"/>
    </row>
    <row r="61" spans="1:23" ht="19.5">
      <c r="A61" s="302"/>
      <c r="B61" s="302"/>
      <c r="C61" s="300"/>
      <c r="D61" s="300"/>
      <c r="E61" s="300"/>
      <c r="F61" s="300"/>
      <c r="G61" s="300"/>
      <c r="H61" s="300"/>
      <c r="I61" s="846"/>
      <c r="J61" s="300"/>
      <c r="K61" s="300"/>
      <c r="L61" s="300"/>
      <c r="M61" s="300"/>
      <c r="N61" s="300"/>
      <c r="O61" s="300"/>
      <c r="P61" s="300"/>
      <c r="Q61" s="300"/>
      <c r="R61" s="300"/>
      <c r="S61" s="300"/>
      <c r="T61" s="300"/>
      <c r="U61" s="300"/>
      <c r="V61" s="300"/>
      <c r="W61" s="300"/>
    </row>
    <row r="62" spans="1:23">
      <c r="A62" s="302"/>
      <c r="B62" s="302"/>
      <c r="C62" s="302"/>
      <c r="D62" s="302"/>
      <c r="E62" s="302"/>
      <c r="F62" s="302"/>
      <c r="G62" s="302"/>
      <c r="H62" s="302"/>
      <c r="I62" s="591"/>
      <c r="J62" s="302"/>
      <c r="K62" s="302"/>
      <c r="L62" s="302"/>
      <c r="M62" s="302"/>
      <c r="N62" s="302"/>
      <c r="O62" s="302"/>
      <c r="P62" s="302"/>
      <c r="Q62" s="302"/>
      <c r="R62" s="302"/>
      <c r="S62" s="302"/>
      <c r="T62" s="302"/>
      <c r="U62" s="302"/>
      <c r="V62" s="302"/>
      <c r="W62" s="302"/>
    </row>
    <row r="63" spans="1:23">
      <c r="A63" s="302"/>
      <c r="B63" s="302"/>
      <c r="C63" s="302"/>
      <c r="D63" s="302"/>
      <c r="E63" s="302"/>
      <c r="F63" s="302"/>
      <c r="G63" s="302"/>
      <c r="H63" s="302"/>
      <c r="I63" s="591"/>
      <c r="J63" s="302"/>
      <c r="K63" s="302"/>
      <c r="L63" s="302"/>
      <c r="M63" s="302"/>
      <c r="N63" s="302"/>
      <c r="O63" s="302"/>
      <c r="P63" s="302"/>
      <c r="Q63" s="302"/>
      <c r="R63" s="302"/>
      <c r="S63" s="302"/>
      <c r="T63" s="302"/>
      <c r="U63" s="302"/>
      <c r="V63" s="302"/>
      <c r="W63" s="302"/>
    </row>
    <row r="64" spans="1:23" ht="18">
      <c r="A64" s="302"/>
      <c r="B64" s="302"/>
      <c r="C64" s="364"/>
      <c r="D64" s="468"/>
      <c r="E64" s="468"/>
      <c r="F64" s="468"/>
      <c r="G64" s="468"/>
      <c r="H64" s="468"/>
      <c r="I64" s="619"/>
      <c r="J64" s="468"/>
      <c r="K64" s="468"/>
      <c r="L64" s="468"/>
      <c r="M64" s="468"/>
      <c r="N64" s="468"/>
      <c r="O64" s="468"/>
      <c r="P64" s="468"/>
      <c r="Q64" s="468"/>
      <c r="R64" s="468"/>
      <c r="S64" s="468"/>
      <c r="T64" s="468"/>
      <c r="U64" s="468"/>
      <c r="V64" s="468"/>
      <c r="W64" s="468"/>
    </row>
    <row r="65" spans="1:23" ht="15.75">
      <c r="A65" s="302"/>
      <c r="B65" s="302"/>
      <c r="C65" s="386"/>
      <c r="D65" s="469"/>
      <c r="E65" s="469"/>
      <c r="F65" s="469"/>
      <c r="G65" s="469"/>
      <c r="H65" s="469"/>
      <c r="I65" s="620"/>
      <c r="J65" s="469"/>
      <c r="K65" s="469"/>
      <c r="L65" s="469"/>
      <c r="M65" s="469"/>
      <c r="N65" s="469"/>
      <c r="O65" s="469"/>
      <c r="P65" s="469"/>
      <c r="Q65" s="469"/>
      <c r="R65" s="469"/>
      <c r="S65" s="469"/>
      <c r="T65" s="469"/>
      <c r="U65" s="469"/>
      <c r="V65" s="469"/>
      <c r="W65" s="469"/>
    </row>
    <row r="66" spans="1:23">
      <c r="A66" s="361"/>
      <c r="B66" s="361"/>
      <c r="C66" s="365"/>
      <c r="D66" s="472"/>
      <c r="E66" s="472"/>
      <c r="F66" s="472"/>
      <c r="G66" s="472"/>
      <c r="H66" s="472"/>
      <c r="I66" s="622"/>
      <c r="J66" s="472"/>
      <c r="K66" s="472"/>
      <c r="L66" s="472"/>
      <c r="M66" s="472"/>
      <c r="N66" s="472"/>
      <c r="O66" s="472"/>
      <c r="P66" s="472"/>
      <c r="Q66" s="472"/>
      <c r="R66" s="472"/>
      <c r="S66" s="472"/>
      <c r="T66" s="472"/>
      <c r="U66" s="472"/>
      <c r="V66" s="472"/>
      <c r="W66" s="472"/>
    </row>
    <row r="67" spans="1:23">
      <c r="A67" s="361"/>
      <c r="B67" s="361"/>
      <c r="C67" s="383"/>
      <c r="D67" s="463"/>
      <c r="E67" s="463"/>
      <c r="F67" s="463"/>
      <c r="G67" s="463"/>
      <c r="H67" s="463"/>
      <c r="I67" s="614"/>
      <c r="J67" s="463"/>
      <c r="K67" s="463"/>
      <c r="L67" s="463"/>
      <c r="M67" s="463"/>
      <c r="N67" s="463"/>
      <c r="O67" s="463"/>
      <c r="P67" s="463"/>
      <c r="Q67" s="463"/>
      <c r="R67" s="463"/>
      <c r="S67" s="463"/>
      <c r="T67" s="463"/>
      <c r="U67" s="463"/>
      <c r="V67" s="463"/>
      <c r="W67" s="463"/>
    </row>
    <row r="68" spans="1:23">
      <c r="A68" s="361"/>
      <c r="B68" s="361"/>
      <c r="C68" s="362"/>
      <c r="D68" s="464"/>
      <c r="E68" s="464"/>
      <c r="F68" s="464"/>
      <c r="G68" s="464"/>
      <c r="H68" s="464"/>
      <c r="I68" s="667"/>
      <c r="J68" s="464"/>
      <c r="K68" s="464"/>
      <c r="L68" s="464"/>
      <c r="M68" s="464"/>
      <c r="N68" s="464"/>
      <c r="O68" s="464"/>
      <c r="P68" s="464"/>
      <c r="Q68" s="464"/>
      <c r="R68" s="464"/>
      <c r="S68" s="464"/>
      <c r="T68" s="464"/>
      <c r="U68" s="464"/>
      <c r="V68" s="464"/>
      <c r="W68" s="464"/>
    </row>
    <row r="69" spans="1:23">
      <c r="A69" s="361"/>
      <c r="B69" s="361"/>
      <c r="C69" s="362"/>
      <c r="D69" s="464"/>
      <c r="E69" s="464"/>
      <c r="F69" s="464"/>
      <c r="G69" s="464"/>
      <c r="H69" s="464"/>
      <c r="I69" s="667"/>
      <c r="J69" s="464"/>
      <c r="K69" s="464"/>
      <c r="L69" s="464"/>
      <c r="M69" s="464"/>
      <c r="N69" s="464"/>
      <c r="O69" s="464"/>
      <c r="P69" s="464"/>
      <c r="Q69" s="464"/>
      <c r="R69" s="464"/>
      <c r="S69" s="464"/>
      <c r="T69" s="464"/>
      <c r="U69" s="464"/>
      <c r="V69" s="464"/>
      <c r="W69" s="464"/>
    </row>
    <row r="70" spans="1:23">
      <c r="A70" s="361"/>
      <c r="B70" s="361"/>
      <c r="C70" s="362"/>
      <c r="D70" s="464"/>
      <c r="E70" s="464"/>
      <c r="F70" s="464"/>
      <c r="G70" s="464"/>
      <c r="H70" s="464"/>
      <c r="I70" s="667"/>
      <c r="J70" s="464"/>
      <c r="K70" s="464"/>
      <c r="L70" s="464"/>
      <c r="M70" s="464"/>
      <c r="N70" s="464"/>
      <c r="O70" s="464"/>
      <c r="P70" s="464"/>
      <c r="Q70" s="464"/>
      <c r="R70" s="464"/>
      <c r="S70" s="464"/>
      <c r="T70" s="464"/>
      <c r="U70" s="464"/>
      <c r="V70" s="464"/>
      <c r="W70" s="464"/>
    </row>
    <row r="71" spans="1:23">
      <c r="A71" s="361"/>
      <c r="B71" s="361"/>
      <c r="C71" s="362"/>
      <c r="D71" s="464"/>
      <c r="E71" s="464"/>
      <c r="F71" s="464"/>
      <c r="G71" s="464"/>
      <c r="H71" s="464"/>
      <c r="I71" s="667"/>
      <c r="J71" s="464"/>
      <c r="K71" s="464"/>
      <c r="L71" s="464"/>
      <c r="M71" s="464"/>
      <c r="N71" s="464"/>
      <c r="O71" s="464"/>
      <c r="P71" s="464"/>
      <c r="Q71" s="464"/>
      <c r="R71" s="464"/>
      <c r="S71" s="464"/>
      <c r="T71" s="464"/>
      <c r="U71" s="464"/>
      <c r="V71" s="464"/>
      <c r="W71" s="464"/>
    </row>
    <row r="72" spans="1:23">
      <c r="A72" s="361"/>
      <c r="B72" s="361"/>
      <c r="C72" s="362"/>
      <c r="D72" s="464"/>
      <c r="E72" s="464"/>
      <c r="F72" s="464"/>
      <c r="G72" s="464"/>
      <c r="H72" s="464"/>
      <c r="I72" s="667"/>
      <c r="J72" s="464"/>
      <c r="K72" s="464"/>
      <c r="L72" s="464"/>
      <c r="M72" s="464"/>
      <c r="N72" s="464"/>
      <c r="O72" s="464"/>
      <c r="P72" s="464"/>
      <c r="Q72" s="464"/>
      <c r="R72" s="464"/>
      <c r="S72" s="464"/>
      <c r="T72" s="464"/>
      <c r="U72" s="464"/>
      <c r="V72" s="464"/>
      <c r="W72" s="464"/>
    </row>
    <row r="73" spans="1:23">
      <c r="A73" s="361"/>
      <c r="B73" s="361"/>
      <c r="C73" s="384"/>
      <c r="D73" s="465"/>
      <c r="E73" s="465"/>
      <c r="F73" s="465"/>
      <c r="G73" s="465"/>
      <c r="H73" s="465"/>
      <c r="I73" s="616"/>
      <c r="J73" s="465"/>
      <c r="K73" s="465"/>
      <c r="L73" s="465"/>
      <c r="M73" s="465"/>
      <c r="N73" s="465"/>
      <c r="O73" s="465"/>
      <c r="P73" s="465"/>
      <c r="Q73" s="465"/>
      <c r="R73" s="465"/>
      <c r="S73" s="465"/>
      <c r="T73" s="465"/>
      <c r="U73" s="465"/>
      <c r="V73" s="465"/>
      <c r="W73" s="465"/>
    </row>
    <row r="74" spans="1:23">
      <c r="A74" s="361"/>
      <c r="B74" s="361"/>
      <c r="C74" s="362"/>
      <c r="D74" s="464"/>
      <c r="E74" s="464"/>
      <c r="F74" s="464"/>
      <c r="G74" s="464"/>
      <c r="H74" s="464"/>
      <c r="I74" s="667"/>
      <c r="J74" s="464"/>
      <c r="K74" s="464"/>
      <c r="L74" s="464"/>
      <c r="M74" s="464"/>
      <c r="N74" s="464"/>
      <c r="O74" s="464"/>
      <c r="P74" s="464"/>
      <c r="Q74" s="464"/>
      <c r="R74" s="464"/>
      <c r="S74" s="464"/>
      <c r="T74" s="464"/>
      <c r="U74" s="464"/>
      <c r="V74" s="464"/>
      <c r="W74" s="464"/>
    </row>
    <row r="75" spans="1:23">
      <c r="A75" s="361"/>
      <c r="B75" s="361"/>
      <c r="C75" s="362"/>
      <c r="D75" s="464"/>
      <c r="E75" s="464"/>
      <c r="F75" s="464"/>
      <c r="G75" s="464"/>
      <c r="H75" s="464"/>
      <c r="I75" s="667"/>
      <c r="J75" s="464"/>
      <c r="K75" s="464"/>
      <c r="L75" s="464"/>
      <c r="M75" s="464"/>
      <c r="N75" s="464"/>
      <c r="O75" s="464"/>
      <c r="P75" s="464"/>
      <c r="Q75" s="464"/>
      <c r="R75" s="464"/>
      <c r="S75" s="464"/>
      <c r="T75" s="464"/>
      <c r="U75" s="464"/>
      <c r="V75" s="464"/>
      <c r="W75" s="464"/>
    </row>
    <row r="76" spans="1:23">
      <c r="A76" s="361"/>
      <c r="B76" s="361"/>
      <c r="C76" s="362"/>
      <c r="D76" s="466"/>
      <c r="E76" s="466"/>
      <c r="F76" s="466"/>
      <c r="G76" s="466"/>
      <c r="H76" s="466"/>
      <c r="I76" s="617"/>
      <c r="J76" s="466"/>
      <c r="K76" s="466"/>
      <c r="L76" s="466"/>
      <c r="M76" s="466"/>
      <c r="N76" s="466"/>
      <c r="O76" s="466"/>
      <c r="P76" s="466"/>
      <c r="Q76" s="466"/>
      <c r="R76" s="466"/>
      <c r="S76" s="466"/>
      <c r="T76" s="466"/>
      <c r="U76" s="466"/>
      <c r="V76" s="466"/>
      <c r="W76" s="466"/>
    </row>
    <row r="77" spans="1:23">
      <c r="A77" s="361"/>
      <c r="B77" s="361"/>
      <c r="C77" s="384"/>
      <c r="D77" s="466"/>
      <c r="E77" s="466"/>
      <c r="F77" s="466"/>
      <c r="G77" s="466"/>
      <c r="H77" s="466"/>
      <c r="I77" s="617"/>
      <c r="J77" s="466"/>
      <c r="K77" s="466"/>
      <c r="L77" s="466"/>
      <c r="M77" s="466"/>
      <c r="N77" s="466"/>
      <c r="O77" s="466"/>
      <c r="P77" s="466"/>
      <c r="Q77" s="466"/>
      <c r="R77" s="466"/>
      <c r="S77" s="466"/>
      <c r="T77" s="466"/>
      <c r="U77" s="466"/>
      <c r="V77" s="466"/>
      <c r="W77" s="466"/>
    </row>
    <row r="78" spans="1:23">
      <c r="A78" s="361"/>
      <c r="B78" s="361"/>
      <c r="C78" s="362"/>
      <c r="D78" s="466"/>
      <c r="E78" s="466"/>
      <c r="F78" s="466"/>
      <c r="G78" s="466"/>
      <c r="H78" s="466"/>
      <c r="I78" s="617"/>
      <c r="J78" s="466"/>
      <c r="K78" s="466"/>
      <c r="L78" s="466"/>
      <c r="M78" s="466"/>
      <c r="N78" s="466"/>
      <c r="O78" s="466"/>
      <c r="P78" s="466"/>
      <c r="Q78" s="466"/>
      <c r="R78" s="466"/>
      <c r="S78" s="466"/>
      <c r="T78" s="466"/>
      <c r="U78" s="466"/>
      <c r="V78" s="466"/>
      <c r="W78" s="466"/>
    </row>
    <row r="79" spans="1:23">
      <c r="A79" s="361"/>
      <c r="B79" s="361"/>
      <c r="C79" s="362"/>
      <c r="D79" s="466"/>
      <c r="E79" s="466"/>
      <c r="F79" s="466"/>
      <c r="G79" s="466"/>
      <c r="H79" s="466"/>
      <c r="I79" s="617"/>
      <c r="J79" s="466"/>
      <c r="K79" s="466"/>
      <c r="L79" s="466"/>
      <c r="M79" s="466"/>
      <c r="N79" s="466"/>
      <c r="O79" s="466"/>
      <c r="P79" s="466"/>
      <c r="Q79" s="466"/>
      <c r="R79" s="466"/>
      <c r="S79" s="466"/>
      <c r="T79" s="466"/>
      <c r="U79" s="466"/>
      <c r="V79" s="466"/>
      <c r="W79" s="466"/>
    </row>
    <row r="80" spans="1:23">
      <c r="A80" s="361"/>
      <c r="B80" s="361"/>
      <c r="C80" s="362"/>
      <c r="D80" s="466"/>
      <c r="E80" s="466"/>
      <c r="F80" s="466"/>
      <c r="G80" s="466"/>
      <c r="H80" s="466"/>
      <c r="I80" s="617"/>
      <c r="J80" s="466"/>
      <c r="K80" s="466"/>
      <c r="L80" s="466"/>
      <c r="M80" s="466"/>
      <c r="N80" s="466"/>
      <c r="O80" s="466"/>
      <c r="P80" s="466"/>
      <c r="Q80" s="466"/>
      <c r="R80" s="466"/>
      <c r="S80" s="466"/>
      <c r="T80" s="466"/>
      <c r="U80" s="466"/>
      <c r="V80" s="466"/>
      <c r="W80" s="466"/>
    </row>
    <row r="81" spans="1:23">
      <c r="A81" s="361"/>
      <c r="B81" s="361"/>
      <c r="C81" s="362"/>
      <c r="D81" s="466"/>
      <c r="E81" s="466"/>
      <c r="F81" s="466"/>
      <c r="G81" s="466"/>
      <c r="H81" s="466"/>
      <c r="I81" s="617"/>
      <c r="J81" s="466"/>
      <c r="K81" s="466"/>
      <c r="L81" s="466"/>
      <c r="M81" s="466"/>
      <c r="N81" s="466"/>
      <c r="O81" s="466"/>
      <c r="P81" s="466"/>
      <c r="Q81" s="466"/>
      <c r="R81" s="466"/>
      <c r="S81" s="466"/>
      <c r="T81" s="466"/>
      <c r="U81" s="466"/>
      <c r="V81" s="466"/>
      <c r="W81" s="466"/>
    </row>
    <row r="82" spans="1:23">
      <c r="A82" s="361"/>
      <c r="B82" s="361"/>
      <c r="C82" s="362"/>
      <c r="D82" s="466"/>
      <c r="E82" s="466"/>
      <c r="F82" s="466"/>
      <c r="G82" s="466"/>
      <c r="H82" s="466"/>
      <c r="I82" s="617"/>
      <c r="J82" s="466"/>
      <c r="K82" s="466"/>
      <c r="L82" s="466"/>
      <c r="M82" s="466"/>
      <c r="N82" s="466"/>
      <c r="O82" s="466"/>
      <c r="P82" s="466"/>
      <c r="Q82" s="466"/>
      <c r="R82" s="466"/>
      <c r="S82" s="466"/>
      <c r="T82" s="466"/>
      <c r="U82" s="466"/>
      <c r="V82" s="466"/>
      <c r="W82" s="466"/>
    </row>
    <row r="83" spans="1:23">
      <c r="A83" s="361"/>
      <c r="B83" s="361"/>
      <c r="C83" s="363"/>
      <c r="D83" s="467"/>
      <c r="E83" s="467"/>
      <c r="F83" s="467"/>
      <c r="G83" s="467"/>
      <c r="H83" s="467"/>
      <c r="I83" s="618"/>
      <c r="J83" s="467"/>
      <c r="K83" s="467"/>
      <c r="L83" s="467"/>
      <c r="M83" s="467"/>
      <c r="N83" s="467"/>
      <c r="O83" s="467"/>
      <c r="P83" s="467"/>
      <c r="Q83" s="467"/>
      <c r="R83" s="467"/>
      <c r="S83" s="467"/>
      <c r="T83" s="467"/>
      <c r="U83" s="467"/>
      <c r="V83" s="467"/>
      <c r="W83" s="467"/>
    </row>
    <row r="84" spans="1:23" ht="15.75">
      <c r="A84" s="302"/>
      <c r="B84" s="302"/>
      <c r="C84" s="386"/>
      <c r="D84" s="470"/>
      <c r="E84" s="470"/>
      <c r="F84" s="470"/>
      <c r="G84" s="470"/>
      <c r="H84" s="470"/>
      <c r="I84" s="621"/>
      <c r="J84" s="470"/>
      <c r="K84" s="470"/>
      <c r="L84" s="470"/>
      <c r="M84" s="470"/>
      <c r="N84" s="470"/>
      <c r="O84" s="470"/>
      <c r="P84" s="470"/>
      <c r="Q84" s="470"/>
      <c r="R84" s="470"/>
      <c r="S84" s="470"/>
      <c r="T84" s="470"/>
      <c r="U84" s="470"/>
      <c r="V84" s="470"/>
      <c r="W84" s="470"/>
    </row>
    <row r="85" spans="1:23">
      <c r="A85" s="361"/>
      <c r="B85" s="361"/>
      <c r="C85" s="365"/>
      <c r="D85" s="472"/>
      <c r="E85" s="472"/>
      <c r="F85" s="472"/>
      <c r="G85" s="472"/>
      <c r="H85" s="472"/>
      <c r="I85" s="622"/>
      <c r="J85" s="472"/>
      <c r="K85" s="472"/>
      <c r="L85" s="472"/>
      <c r="M85" s="472"/>
      <c r="N85" s="472"/>
      <c r="O85" s="472"/>
      <c r="P85" s="472"/>
      <c r="Q85" s="472"/>
      <c r="R85" s="472"/>
      <c r="S85" s="472"/>
      <c r="T85" s="472"/>
      <c r="U85" s="472"/>
      <c r="V85" s="472"/>
      <c r="W85" s="472"/>
    </row>
    <row r="86" spans="1:23">
      <c r="A86" s="361"/>
      <c r="B86" s="361"/>
      <c r="C86" s="383"/>
      <c r="D86" s="463"/>
      <c r="E86" s="463"/>
      <c r="F86" s="463"/>
      <c r="G86" s="463"/>
      <c r="H86" s="463"/>
      <c r="I86" s="614"/>
      <c r="J86" s="463"/>
      <c r="K86" s="463"/>
      <c r="L86" s="463"/>
      <c r="M86" s="463"/>
      <c r="N86" s="463"/>
      <c r="O86" s="463"/>
      <c r="P86" s="463"/>
      <c r="Q86" s="463"/>
      <c r="R86" s="463"/>
      <c r="S86" s="463"/>
      <c r="T86" s="463"/>
      <c r="U86" s="463"/>
      <c r="V86" s="463"/>
      <c r="W86" s="463"/>
    </row>
    <row r="87" spans="1:23">
      <c r="A87" s="361"/>
      <c r="B87" s="361"/>
      <c r="C87" s="362"/>
      <c r="D87" s="464"/>
      <c r="E87" s="464"/>
      <c r="F87" s="464"/>
      <c r="G87" s="464"/>
      <c r="H87" s="464"/>
      <c r="I87" s="667"/>
      <c r="J87" s="464"/>
      <c r="K87" s="464"/>
      <c r="L87" s="464"/>
      <c r="M87" s="464"/>
      <c r="N87" s="464"/>
      <c r="O87" s="464"/>
      <c r="P87" s="464"/>
      <c r="Q87" s="464"/>
      <c r="R87" s="464"/>
      <c r="S87" s="464"/>
      <c r="T87" s="464"/>
      <c r="U87" s="464"/>
      <c r="V87" s="464"/>
      <c r="W87" s="464"/>
    </row>
    <row r="88" spans="1:23">
      <c r="A88" s="361"/>
      <c r="B88" s="361"/>
      <c r="C88" s="362"/>
      <c r="D88" s="464"/>
      <c r="E88" s="464"/>
      <c r="F88" s="464"/>
      <c r="G88" s="464"/>
      <c r="H88" s="464"/>
      <c r="I88" s="667"/>
      <c r="J88" s="464"/>
      <c r="K88" s="464"/>
      <c r="L88" s="464"/>
      <c r="M88" s="464"/>
      <c r="N88" s="464"/>
      <c r="O88" s="464"/>
      <c r="P88" s="464"/>
      <c r="Q88" s="464"/>
      <c r="R88" s="464"/>
      <c r="S88" s="464"/>
      <c r="T88" s="464"/>
      <c r="U88" s="464"/>
      <c r="V88" s="464"/>
      <c r="W88" s="464"/>
    </row>
    <row r="89" spans="1:23">
      <c r="A89" s="361"/>
      <c r="B89" s="361"/>
      <c r="C89" s="362"/>
      <c r="D89" s="464"/>
      <c r="E89" s="464"/>
      <c r="F89" s="464"/>
      <c r="G89" s="464"/>
      <c r="H89" s="464"/>
      <c r="I89" s="667"/>
      <c r="J89" s="464"/>
      <c r="K89" s="464"/>
      <c r="L89" s="464"/>
      <c r="M89" s="464"/>
      <c r="N89" s="464"/>
      <c r="O89" s="464"/>
      <c r="P89" s="464"/>
      <c r="Q89" s="464"/>
      <c r="R89" s="464"/>
      <c r="S89" s="464"/>
      <c r="T89" s="464"/>
      <c r="U89" s="464"/>
      <c r="V89" s="464"/>
      <c r="W89" s="464"/>
    </row>
    <row r="90" spans="1:23">
      <c r="A90" s="361"/>
      <c r="B90" s="361"/>
      <c r="C90" s="362"/>
      <c r="D90" s="464"/>
      <c r="E90" s="464"/>
      <c r="F90" s="464"/>
      <c r="G90" s="464"/>
      <c r="H90" s="464"/>
      <c r="I90" s="667"/>
      <c r="J90" s="464"/>
      <c r="K90" s="464"/>
      <c r="L90" s="464"/>
      <c r="M90" s="464"/>
      <c r="N90" s="464"/>
      <c r="O90" s="464"/>
      <c r="P90" s="464"/>
      <c r="Q90" s="464"/>
      <c r="R90" s="464"/>
      <c r="S90" s="464"/>
      <c r="T90" s="464"/>
      <c r="U90" s="464"/>
      <c r="V90" s="464"/>
      <c r="W90" s="464"/>
    </row>
    <row r="91" spans="1:23">
      <c r="A91" s="361"/>
      <c r="B91" s="361"/>
      <c r="C91" s="362"/>
      <c r="D91" s="464"/>
      <c r="E91" s="464"/>
      <c r="F91" s="464"/>
      <c r="G91" s="464"/>
      <c r="H91" s="464"/>
      <c r="I91" s="667"/>
      <c r="J91" s="464"/>
      <c r="K91" s="464"/>
      <c r="L91" s="464"/>
      <c r="M91" s="464"/>
      <c r="N91" s="464"/>
      <c r="O91" s="464"/>
      <c r="P91" s="464"/>
      <c r="Q91" s="464"/>
      <c r="R91" s="464"/>
      <c r="S91" s="464"/>
      <c r="T91" s="464"/>
      <c r="U91" s="464"/>
      <c r="V91" s="464"/>
      <c r="W91" s="464"/>
    </row>
    <row r="92" spans="1:23">
      <c r="A92" s="361"/>
      <c r="B92" s="361"/>
      <c r="C92" s="384"/>
      <c r="D92" s="465"/>
      <c r="E92" s="465"/>
      <c r="F92" s="465"/>
      <c r="G92" s="465"/>
      <c r="H92" s="465"/>
      <c r="I92" s="616"/>
      <c r="J92" s="465"/>
      <c r="K92" s="465"/>
      <c r="L92" s="465"/>
      <c r="M92" s="465"/>
      <c r="N92" s="465"/>
      <c r="O92" s="465"/>
      <c r="P92" s="465"/>
      <c r="Q92" s="465"/>
      <c r="R92" s="465"/>
      <c r="S92" s="465"/>
      <c r="T92" s="465"/>
      <c r="U92" s="465"/>
      <c r="V92" s="465"/>
      <c r="W92" s="465"/>
    </row>
    <row r="93" spans="1:23">
      <c r="A93" s="361"/>
      <c r="B93" s="361"/>
      <c r="C93" s="362"/>
      <c r="D93" s="464"/>
      <c r="E93" s="464"/>
      <c r="F93" s="464"/>
      <c r="G93" s="464"/>
      <c r="H93" s="464"/>
      <c r="I93" s="667"/>
      <c r="J93" s="464"/>
      <c r="K93" s="464"/>
      <c r="L93" s="464"/>
      <c r="M93" s="464"/>
      <c r="N93" s="464"/>
      <c r="O93" s="464"/>
      <c r="P93" s="464"/>
      <c r="Q93" s="464"/>
      <c r="R93" s="464"/>
      <c r="S93" s="464"/>
      <c r="T93" s="464"/>
      <c r="U93" s="464"/>
      <c r="V93" s="464"/>
      <c r="W93" s="464"/>
    </row>
    <row r="94" spans="1:23">
      <c r="A94" s="361"/>
      <c r="B94" s="361"/>
      <c r="C94" s="362"/>
      <c r="D94" s="464"/>
      <c r="E94" s="464"/>
      <c r="F94" s="464"/>
      <c r="G94" s="464"/>
      <c r="H94" s="464"/>
      <c r="I94" s="667"/>
      <c r="J94" s="464"/>
      <c r="K94" s="464"/>
      <c r="L94" s="464"/>
      <c r="M94" s="464"/>
      <c r="N94" s="464"/>
      <c r="O94" s="464"/>
      <c r="P94" s="464"/>
      <c r="Q94" s="464"/>
      <c r="R94" s="464"/>
      <c r="S94" s="464"/>
      <c r="T94" s="464"/>
      <c r="U94" s="464"/>
      <c r="V94" s="464"/>
      <c r="W94" s="464"/>
    </row>
    <row r="95" spans="1:23">
      <c r="A95" s="361"/>
      <c r="B95" s="361"/>
      <c r="C95" s="362"/>
      <c r="D95" s="466"/>
      <c r="E95" s="466"/>
      <c r="F95" s="466"/>
      <c r="G95" s="466"/>
      <c r="H95" s="466"/>
      <c r="I95" s="617"/>
      <c r="J95" s="466"/>
      <c r="K95" s="466"/>
      <c r="L95" s="466"/>
      <c r="M95" s="466"/>
      <c r="N95" s="466"/>
      <c r="O95" s="466"/>
      <c r="P95" s="466"/>
      <c r="Q95" s="466"/>
      <c r="R95" s="466"/>
      <c r="S95" s="466"/>
      <c r="T95" s="466"/>
      <c r="U95" s="466"/>
      <c r="V95" s="466"/>
      <c r="W95" s="466"/>
    </row>
    <row r="96" spans="1:23">
      <c r="A96" s="361"/>
      <c r="B96" s="361"/>
      <c r="C96" s="384"/>
      <c r="D96" s="466"/>
      <c r="E96" s="466"/>
      <c r="F96" s="466"/>
      <c r="G96" s="466"/>
      <c r="H96" s="466"/>
      <c r="I96" s="617"/>
      <c r="J96" s="466"/>
      <c r="K96" s="466"/>
      <c r="L96" s="466"/>
      <c r="M96" s="466"/>
      <c r="N96" s="466"/>
      <c r="O96" s="466"/>
      <c r="P96" s="466"/>
      <c r="Q96" s="466"/>
      <c r="R96" s="466"/>
      <c r="S96" s="466"/>
      <c r="T96" s="466"/>
      <c r="U96" s="466"/>
      <c r="V96" s="466"/>
      <c r="W96" s="466"/>
    </row>
    <row r="97" spans="1:23">
      <c r="A97" s="361"/>
      <c r="B97" s="361"/>
      <c r="C97" s="362"/>
      <c r="D97" s="466"/>
      <c r="E97" s="466"/>
      <c r="F97" s="466"/>
      <c r="G97" s="466"/>
      <c r="H97" s="466"/>
      <c r="I97" s="617"/>
      <c r="J97" s="466"/>
      <c r="K97" s="466"/>
      <c r="L97" s="466"/>
      <c r="M97" s="466"/>
      <c r="N97" s="466"/>
      <c r="O97" s="466"/>
      <c r="P97" s="466"/>
      <c r="Q97" s="466"/>
      <c r="R97" s="466"/>
      <c r="S97" s="466"/>
      <c r="T97" s="466"/>
      <c r="U97" s="466"/>
      <c r="V97" s="466"/>
      <c r="W97" s="466"/>
    </row>
    <row r="98" spans="1:23">
      <c r="A98" s="361"/>
      <c r="B98" s="361"/>
      <c r="C98" s="362"/>
      <c r="D98" s="466"/>
      <c r="E98" s="466"/>
      <c r="F98" s="466"/>
      <c r="G98" s="466"/>
      <c r="H98" s="466"/>
      <c r="I98" s="617"/>
      <c r="J98" s="466"/>
      <c r="K98" s="466"/>
      <c r="L98" s="466"/>
      <c r="M98" s="466"/>
      <c r="N98" s="466"/>
      <c r="O98" s="466"/>
      <c r="P98" s="466"/>
      <c r="Q98" s="466"/>
      <c r="R98" s="466"/>
      <c r="S98" s="466"/>
      <c r="T98" s="466"/>
      <c r="U98" s="466"/>
      <c r="V98" s="466"/>
      <c r="W98" s="466"/>
    </row>
    <row r="99" spans="1:23">
      <c r="A99" s="361"/>
      <c r="B99" s="361"/>
      <c r="C99" s="362"/>
      <c r="D99" s="466"/>
      <c r="E99" s="466"/>
      <c r="F99" s="466"/>
      <c r="G99" s="466"/>
      <c r="H99" s="466"/>
      <c r="I99" s="617"/>
      <c r="J99" s="466"/>
      <c r="K99" s="466"/>
      <c r="L99" s="466"/>
      <c r="M99" s="466"/>
      <c r="N99" s="466"/>
      <c r="O99" s="466"/>
      <c r="P99" s="466"/>
      <c r="Q99" s="466"/>
      <c r="R99" s="466"/>
      <c r="S99" s="466"/>
      <c r="T99" s="466"/>
      <c r="U99" s="466"/>
      <c r="V99" s="466"/>
      <c r="W99" s="466"/>
    </row>
    <row r="100" spans="1:23">
      <c r="A100" s="361"/>
      <c r="B100" s="361"/>
      <c r="C100" s="363"/>
      <c r="D100" s="467"/>
      <c r="E100" s="467"/>
      <c r="F100" s="467"/>
      <c r="G100" s="467"/>
      <c r="H100" s="467"/>
      <c r="I100" s="618"/>
      <c r="J100" s="467"/>
      <c r="K100" s="467"/>
      <c r="L100" s="467"/>
      <c r="M100" s="467"/>
      <c r="N100" s="467"/>
      <c r="O100" s="467"/>
      <c r="P100" s="467"/>
      <c r="Q100" s="467"/>
      <c r="R100" s="467"/>
      <c r="S100" s="467"/>
      <c r="T100" s="467"/>
      <c r="U100" s="467"/>
      <c r="V100" s="467"/>
      <c r="W100" s="467"/>
    </row>
    <row r="101" spans="1:23">
      <c r="A101" s="361"/>
      <c r="B101" s="361"/>
      <c r="C101" s="385"/>
      <c r="D101" s="363"/>
      <c r="E101" s="363"/>
      <c r="F101" s="363"/>
      <c r="G101" s="363"/>
      <c r="H101" s="363"/>
      <c r="I101" s="602"/>
      <c r="J101" s="363"/>
      <c r="K101" s="363"/>
      <c r="L101" s="363"/>
      <c r="M101" s="363"/>
      <c r="N101" s="363"/>
      <c r="O101" s="363"/>
      <c r="P101" s="363"/>
      <c r="Q101" s="363"/>
      <c r="R101" s="363"/>
      <c r="S101" s="363"/>
      <c r="T101" s="363"/>
      <c r="U101" s="363"/>
      <c r="V101" s="363"/>
      <c r="W101" s="363"/>
    </row>
    <row r="102" spans="1:23">
      <c r="A102" s="361"/>
      <c r="B102" s="361"/>
      <c r="C102" s="385"/>
      <c r="D102" s="363"/>
      <c r="E102" s="363"/>
      <c r="F102" s="363"/>
      <c r="G102" s="363"/>
      <c r="H102" s="363"/>
      <c r="I102" s="602"/>
      <c r="J102" s="363"/>
      <c r="K102" s="363"/>
      <c r="L102" s="363"/>
      <c r="M102" s="363"/>
      <c r="N102" s="363"/>
      <c r="O102" s="363"/>
      <c r="P102" s="363"/>
      <c r="Q102" s="363"/>
      <c r="R102" s="363"/>
      <c r="S102" s="363"/>
      <c r="T102" s="363"/>
      <c r="U102" s="363"/>
      <c r="V102" s="363"/>
      <c r="W102" s="363"/>
    </row>
    <row r="103" spans="1:23">
      <c r="A103" s="302"/>
      <c r="B103" s="302"/>
      <c r="C103" s="385"/>
      <c r="D103" s="302"/>
      <c r="E103" s="302"/>
      <c r="F103" s="302"/>
      <c r="G103" s="302"/>
      <c r="H103" s="302"/>
      <c r="I103" s="591"/>
      <c r="J103" s="302"/>
      <c r="K103" s="302"/>
      <c r="L103" s="302"/>
      <c r="M103" s="302"/>
      <c r="N103" s="302"/>
      <c r="O103" s="302"/>
      <c r="P103" s="302"/>
      <c r="Q103" s="302"/>
      <c r="R103" s="302"/>
      <c r="S103" s="302"/>
      <c r="T103" s="302"/>
      <c r="U103" s="302"/>
      <c r="V103" s="302"/>
      <c r="W103" s="302"/>
    </row>
    <row r="104" spans="1:23">
      <c r="A104" s="302"/>
      <c r="B104" s="302"/>
      <c r="C104" s="302"/>
      <c r="D104" s="302"/>
      <c r="E104" s="302"/>
      <c r="F104" s="302"/>
      <c r="G104" s="302"/>
      <c r="H104" s="302"/>
      <c r="I104" s="591"/>
      <c r="J104" s="302"/>
      <c r="K104" s="302"/>
      <c r="L104" s="302"/>
      <c r="M104" s="302"/>
      <c r="N104" s="302"/>
      <c r="O104" s="302"/>
      <c r="P104" s="302"/>
      <c r="Q104" s="302"/>
      <c r="R104" s="302"/>
      <c r="S104" s="302"/>
      <c r="T104" s="302"/>
      <c r="U104" s="302"/>
      <c r="V104" s="302"/>
      <c r="W104" s="302"/>
    </row>
    <row r="105" spans="1:23">
      <c r="A105" s="302"/>
      <c r="B105" s="302"/>
      <c r="C105" s="302"/>
      <c r="D105" s="302"/>
      <c r="E105" s="302"/>
      <c r="F105" s="302"/>
      <c r="G105" s="302"/>
      <c r="H105" s="302"/>
      <c r="I105" s="591"/>
      <c r="J105" s="302"/>
      <c r="K105" s="302"/>
      <c r="L105" s="302"/>
      <c r="M105" s="302"/>
      <c r="N105" s="302"/>
      <c r="O105" s="302"/>
      <c r="P105" s="302"/>
      <c r="Q105" s="302"/>
      <c r="R105" s="302"/>
      <c r="S105" s="302"/>
      <c r="T105" s="302"/>
      <c r="U105" s="302"/>
      <c r="V105" s="302"/>
      <c r="W105" s="302"/>
    </row>
  </sheetData>
  <mergeCells count="8">
    <mergeCell ref="O24:Q24"/>
    <mergeCell ref="R24:T24"/>
    <mergeCell ref="U24:W24"/>
    <mergeCell ref="E4:K4"/>
    <mergeCell ref="L4:N4"/>
    <mergeCell ref="O4:Q4"/>
    <mergeCell ref="R4:T4"/>
    <mergeCell ref="U4:W4"/>
  </mergeCells>
  <phoneticPr fontId="6" type="noConversion"/>
  <pageMargins left="0.43307086614173229" right="0.23622047244094491" top="0.62992125984251968" bottom="0.35433070866141736" header="0.15748031496062992" footer="0.15748031496062992"/>
  <pageSetup paperSize="9" scale="74" orientation="landscape" useFirstPageNumber="1" r:id="rId1"/>
  <headerFooter>
    <oddHeader>&amp;R&amp;"Trebuchet MS,보통"&amp;12
www.wooribank.com</oddHeader>
    <oddFooter>&amp;R&amp;"Trebuchet MS,보통"Page 11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05"/>
  <sheetViews>
    <sheetView showGridLines="0" view="pageBreakPreview" zoomScale="85" zoomScaleNormal="85" zoomScaleSheetLayoutView="85" workbookViewId="0">
      <selection activeCell="A25" sqref="A25"/>
    </sheetView>
  </sheetViews>
  <sheetFormatPr defaultRowHeight="15"/>
  <cols>
    <col min="1" max="1" width="18.7109375" style="305" customWidth="1"/>
    <col min="2" max="2" width="3.85546875" style="305" customWidth="1"/>
    <col min="3" max="3" width="27.28515625" style="305" customWidth="1"/>
    <col min="4" max="15" width="8.140625" style="305" customWidth="1"/>
    <col min="16" max="18" width="8.140625" style="644" customWidth="1"/>
    <col min="19" max="27" width="8.140625" style="305" customWidth="1"/>
    <col min="28" max="16384" width="9.140625" style="305"/>
  </cols>
  <sheetData>
    <row r="1" spans="1:25" ht="30" customHeight="1">
      <c r="A1" s="395"/>
      <c r="B1" s="356"/>
      <c r="C1" s="367" t="s">
        <v>228</v>
      </c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845"/>
      <c r="Q1" s="845"/>
      <c r="R1" s="845"/>
      <c r="S1" s="309"/>
      <c r="T1" s="309"/>
      <c r="U1" s="309"/>
      <c r="V1" s="309"/>
      <c r="W1" s="309"/>
      <c r="X1" s="309"/>
      <c r="Y1" s="356"/>
    </row>
    <row r="2" spans="1:25">
      <c r="A2" s="357"/>
    </row>
    <row r="3" spans="1:25" ht="15.75">
      <c r="A3" s="357"/>
      <c r="C3" s="358" t="s">
        <v>207</v>
      </c>
      <c r="D3" s="488"/>
      <c r="E3" s="488"/>
      <c r="F3" s="488"/>
      <c r="G3" s="488"/>
      <c r="H3" s="488"/>
      <c r="I3" s="488"/>
      <c r="J3" s="488"/>
      <c r="K3" s="488"/>
      <c r="L3" s="488"/>
      <c r="M3" s="488"/>
      <c r="N3" s="488"/>
      <c r="O3" s="488"/>
      <c r="P3" s="529"/>
      <c r="Q3" s="529"/>
      <c r="R3" s="529"/>
      <c r="S3" s="488"/>
      <c r="T3" s="488"/>
      <c r="U3" s="488"/>
      <c r="V3" s="488"/>
      <c r="W3" s="488"/>
      <c r="X3" s="488"/>
    </row>
    <row r="4" spans="1:25">
      <c r="A4" s="357"/>
      <c r="C4" s="381"/>
      <c r="D4" s="1718" t="s">
        <v>455</v>
      </c>
      <c r="E4" s="1719"/>
      <c r="F4" s="1720"/>
      <c r="G4" s="1718" t="s">
        <v>419</v>
      </c>
      <c r="H4" s="1719"/>
      <c r="I4" s="1720"/>
      <c r="J4" s="1718" t="s">
        <v>425</v>
      </c>
      <c r="K4" s="1719"/>
      <c r="L4" s="1720"/>
      <c r="M4" s="1718" t="s">
        <v>417</v>
      </c>
      <c r="N4" s="1719"/>
      <c r="O4" s="1720"/>
      <c r="P4" s="1718" t="s">
        <v>455</v>
      </c>
      <c r="Q4" s="1719"/>
      <c r="R4" s="1720"/>
      <c r="S4" s="1718" t="s">
        <v>419</v>
      </c>
      <c r="T4" s="1719"/>
      <c r="U4" s="1720"/>
      <c r="V4" s="1718" t="s">
        <v>425</v>
      </c>
      <c r="W4" s="1719"/>
      <c r="X4" s="1720"/>
    </row>
    <row r="5" spans="1:25" ht="23.25" thickBot="1">
      <c r="A5" s="359"/>
      <c r="B5" s="310"/>
      <c r="C5" s="308" t="s">
        <v>155</v>
      </c>
      <c r="D5" s="491" t="s">
        <v>226</v>
      </c>
      <c r="E5" s="492" t="s">
        <v>227</v>
      </c>
      <c r="F5" s="490" t="s">
        <v>2</v>
      </c>
      <c r="G5" s="491" t="s">
        <v>226</v>
      </c>
      <c r="H5" s="492" t="s">
        <v>227</v>
      </c>
      <c r="I5" s="490" t="s">
        <v>2</v>
      </c>
      <c r="J5" s="491" t="s">
        <v>226</v>
      </c>
      <c r="K5" s="492" t="s">
        <v>227</v>
      </c>
      <c r="L5" s="490" t="s">
        <v>2</v>
      </c>
      <c r="M5" s="491" t="s">
        <v>226</v>
      </c>
      <c r="N5" s="492" t="s">
        <v>227</v>
      </c>
      <c r="O5" s="490" t="s">
        <v>2</v>
      </c>
      <c r="P5" s="491" t="s">
        <v>191</v>
      </c>
      <c r="Q5" s="492" t="s">
        <v>227</v>
      </c>
      <c r="R5" s="490" t="s">
        <v>2</v>
      </c>
      <c r="S5" s="491" t="s">
        <v>226</v>
      </c>
      <c r="T5" s="492" t="s">
        <v>227</v>
      </c>
      <c r="U5" s="490" t="s">
        <v>2</v>
      </c>
      <c r="V5" s="491" t="s">
        <v>226</v>
      </c>
      <c r="W5" s="492" t="s">
        <v>227</v>
      </c>
      <c r="X5" s="490" t="s">
        <v>2</v>
      </c>
    </row>
    <row r="6" spans="1:25" ht="15.95" customHeight="1">
      <c r="A6" s="359"/>
      <c r="B6" s="310"/>
      <c r="C6" s="387" t="s">
        <v>208</v>
      </c>
      <c r="D6" s="1588">
        <v>249356.64199999999</v>
      </c>
      <c r="E6" s="1589">
        <v>3530.384</v>
      </c>
      <c r="F6" s="1590">
        <f>E6/D6*366/182*100</f>
        <v>2.8471523243288739</v>
      </c>
      <c r="G6" s="1588">
        <v>250033.943</v>
      </c>
      <c r="H6" s="1589">
        <v>5268.2879999999996</v>
      </c>
      <c r="I6" s="1590">
        <f>H6/G6*366/274*100</f>
        <v>2.8144987574659419</v>
      </c>
      <c r="J6" s="1252">
        <v>251661.96</v>
      </c>
      <c r="K6" s="1253">
        <v>6986.9189999999999</v>
      </c>
      <c r="L6" s="1254">
        <f>K6/J6*365/365*100</f>
        <v>2.7763111278319537</v>
      </c>
      <c r="M6" s="1255">
        <v>251987.264</v>
      </c>
      <c r="N6" s="1256">
        <v>1698.769</v>
      </c>
      <c r="O6" s="1257">
        <f>N6/M6*365/90*100</f>
        <v>2.7340477237593865</v>
      </c>
      <c r="P6" s="1255">
        <v>252707.32850028601</v>
      </c>
      <c r="Q6" s="1256">
        <v>3424.1973429</v>
      </c>
      <c r="R6" s="1257">
        <f>Q6/P6*365/181*100</f>
        <v>2.7324689706750829</v>
      </c>
      <c r="S6" s="1229">
        <v>253487.136</v>
      </c>
      <c r="T6" s="1295">
        <v>5220.3919999999998</v>
      </c>
      <c r="U6" s="1230">
        <v>2.75</v>
      </c>
      <c r="V6" s="1307">
        <v>255485.37400000001</v>
      </c>
      <c r="W6" s="1316">
        <v>7040.107</v>
      </c>
      <c r="X6" s="1247">
        <f>W6/V6*365/365*100</f>
        <v>2.7555812255616634</v>
      </c>
    </row>
    <row r="7" spans="1:25" ht="15.95" customHeight="1">
      <c r="A7" s="359"/>
      <c r="B7" s="310"/>
      <c r="C7" s="388" t="s">
        <v>209</v>
      </c>
      <c r="D7" s="1588">
        <v>194224.38800000001</v>
      </c>
      <c r="E7" s="1589">
        <v>3032.3969999999999</v>
      </c>
      <c r="F7" s="1590">
        <f t="shared" ref="F7:F14" si="0">E7/D7*366/182*100</f>
        <v>3.1397277688711491</v>
      </c>
      <c r="G7" s="1588">
        <v>195018.05600000001</v>
      </c>
      <c r="H7" s="1589">
        <v>4523.0029999999997</v>
      </c>
      <c r="I7" s="1590">
        <f t="shared" ref="I7:I14" si="1">H7/G7*366/274*100</f>
        <v>3.0980082891124625</v>
      </c>
      <c r="J7" s="1252">
        <v>195614.26199999999</v>
      </c>
      <c r="K7" s="1253">
        <v>5990.4089999999997</v>
      </c>
      <c r="L7" s="1254">
        <f t="shared" ref="L7:L15" si="2">K7/J7*365/365*100</f>
        <v>3.0623579992342274</v>
      </c>
      <c r="M7" s="1619">
        <v>196942.07999999999</v>
      </c>
      <c r="N7" s="1620">
        <v>1458.3389999999999</v>
      </c>
      <c r="O7" s="1257">
        <f t="shared" ref="O7:O15" si="3">N7/M7*365/90*100</f>
        <v>3.0031036705478757</v>
      </c>
      <c r="P7" s="1619">
        <v>197863.94160465599</v>
      </c>
      <c r="Q7" s="1620">
        <v>2941.9541300639999</v>
      </c>
      <c r="R7" s="1257">
        <f t="shared" ref="R7:R15" si="4">Q7/P7*365/181*100</f>
        <v>2.9983583075717122</v>
      </c>
      <c r="S7" s="1621">
        <v>198399.61499999999</v>
      </c>
      <c r="T7" s="1622">
        <v>4486.9470000000001</v>
      </c>
      <c r="U7" s="1230">
        <v>3.02</v>
      </c>
      <c r="V7" s="1307">
        <v>199600.378</v>
      </c>
      <c r="W7" s="1316">
        <v>6035.6859999999997</v>
      </c>
      <c r="X7" s="1247">
        <f t="shared" ref="X7:X15" si="5">W7/V7*365/365*100</f>
        <v>3.0238850549671801</v>
      </c>
    </row>
    <row r="8" spans="1:25" ht="15.95" customHeight="1">
      <c r="A8" s="359"/>
      <c r="B8" s="310"/>
      <c r="C8" s="388" t="s">
        <v>210</v>
      </c>
      <c r="D8" s="1588">
        <v>23270.023000000001</v>
      </c>
      <c r="E8" s="1589">
        <v>193.29499999999999</v>
      </c>
      <c r="F8" s="1590">
        <f t="shared" si="0"/>
        <v>1.6704500931482573</v>
      </c>
      <c r="G8" s="1588">
        <v>22795.477999999999</v>
      </c>
      <c r="H8" s="1589">
        <v>292.68299999999999</v>
      </c>
      <c r="I8" s="1590">
        <f t="shared" si="1"/>
        <v>1.7150599960553194</v>
      </c>
      <c r="J8" s="1252">
        <v>23124.513999999999</v>
      </c>
      <c r="K8" s="1253">
        <v>395.91300000000001</v>
      </c>
      <c r="L8" s="1254">
        <f t="shared" si="2"/>
        <v>1.71209219791603</v>
      </c>
      <c r="M8" s="1619">
        <v>21104.407999999999</v>
      </c>
      <c r="N8" s="1620">
        <v>103.961</v>
      </c>
      <c r="O8" s="1257">
        <f t="shared" si="3"/>
        <v>1.9977798529629978</v>
      </c>
      <c r="P8" s="1619">
        <v>20682.184845921001</v>
      </c>
      <c r="Q8" s="1620">
        <v>208.81848113300001</v>
      </c>
      <c r="R8" s="1257">
        <f t="shared" si="4"/>
        <v>2.0360423485279635</v>
      </c>
      <c r="S8" s="1621">
        <v>20239.821</v>
      </c>
      <c r="T8" s="1622">
        <v>318.83300000000003</v>
      </c>
      <c r="U8" s="1230">
        <v>2.11</v>
      </c>
      <c r="V8" s="1307">
        <v>20430.7</v>
      </c>
      <c r="W8" s="1316">
        <v>444.44900000000001</v>
      </c>
      <c r="X8" s="1247">
        <f t="shared" si="5"/>
        <v>2.1753978082004042</v>
      </c>
    </row>
    <row r="9" spans="1:25" ht="15.95" customHeight="1">
      <c r="A9" s="359"/>
      <c r="B9" s="310"/>
      <c r="C9" s="387" t="s">
        <v>211</v>
      </c>
      <c r="D9" s="1588">
        <v>244696.44200000001</v>
      </c>
      <c r="E9" s="1589">
        <v>1761.54</v>
      </c>
      <c r="F9" s="1590">
        <f t="shared" si="0"/>
        <v>1.4476865921971935</v>
      </c>
      <c r="G9" s="1588">
        <v>245416.47700000001</v>
      </c>
      <c r="H9" s="1589">
        <v>2608.9810000000002</v>
      </c>
      <c r="I9" s="1590">
        <f t="shared" si="1"/>
        <v>1.4200306603611226</v>
      </c>
      <c r="J9" s="1252">
        <v>246935.12100000001</v>
      </c>
      <c r="K9" s="1253">
        <v>3447.7979999999998</v>
      </c>
      <c r="L9" s="1254">
        <f t="shared" si="2"/>
        <v>1.3962363822681989</v>
      </c>
      <c r="M9" s="1619">
        <v>247161.11</v>
      </c>
      <c r="N9" s="1620">
        <v>806.50900000000001</v>
      </c>
      <c r="O9" s="1257">
        <f t="shared" si="3"/>
        <v>1.323364365678547</v>
      </c>
      <c r="P9" s="1619">
        <v>248231.83381074399</v>
      </c>
      <c r="Q9" s="1620">
        <v>1617.16256737</v>
      </c>
      <c r="R9" s="1257">
        <f t="shared" si="4"/>
        <v>1.3137432391872466</v>
      </c>
      <c r="S9" s="1621">
        <v>249075.986</v>
      </c>
      <c r="T9" s="1622">
        <v>2440.9479999999999</v>
      </c>
      <c r="U9" s="1230">
        <v>1.31</v>
      </c>
      <c r="V9" s="1307">
        <v>250434.66899999999</v>
      </c>
      <c r="W9" s="1316">
        <v>3294.913</v>
      </c>
      <c r="X9" s="1247">
        <f t="shared" si="5"/>
        <v>1.315677662823912</v>
      </c>
    </row>
    <row r="10" spans="1:25" ht="15.95" customHeight="1">
      <c r="A10" s="359"/>
      <c r="B10" s="310"/>
      <c r="C10" s="388" t="s">
        <v>212</v>
      </c>
      <c r="D10" s="1588">
        <v>188123.024</v>
      </c>
      <c r="E10" s="1589">
        <v>1325.068</v>
      </c>
      <c r="F10" s="1590">
        <f t="shared" si="0"/>
        <v>1.4164652099219852</v>
      </c>
      <c r="G10" s="1588">
        <v>189206.06700000001</v>
      </c>
      <c r="H10" s="1589">
        <v>1962.633</v>
      </c>
      <c r="I10" s="1590">
        <f t="shared" si="1"/>
        <v>1.3855894286802772</v>
      </c>
      <c r="J10" s="1252">
        <v>190541.264</v>
      </c>
      <c r="K10" s="1253">
        <v>2596.8090000000002</v>
      </c>
      <c r="L10" s="1254">
        <f t="shared" si="2"/>
        <v>1.362859123260566</v>
      </c>
      <c r="M10" s="1619">
        <v>192589.23199999999</v>
      </c>
      <c r="N10" s="1620">
        <v>599.45899999999995</v>
      </c>
      <c r="O10" s="1257">
        <f t="shared" si="3"/>
        <v>1.2623443442454654</v>
      </c>
      <c r="P10" s="1619">
        <v>193823.87541964601</v>
      </c>
      <c r="Q10" s="1620">
        <v>1203.3209208630001</v>
      </c>
      <c r="R10" s="1257">
        <f t="shared" si="4"/>
        <v>1.2519543230274841</v>
      </c>
      <c r="S10" s="1621">
        <v>194769.37100000001</v>
      </c>
      <c r="T10" s="1622">
        <v>1811.9349999999999</v>
      </c>
      <c r="U10" s="1230">
        <v>1.24</v>
      </c>
      <c r="V10" s="1307">
        <v>195528.78899999999</v>
      </c>
      <c r="W10" s="1316">
        <v>2436.1480000000001</v>
      </c>
      <c r="X10" s="1247">
        <f t="shared" si="5"/>
        <v>1.2459280356919715</v>
      </c>
    </row>
    <row r="11" spans="1:25" ht="15.95" customHeight="1">
      <c r="A11" s="359"/>
      <c r="B11" s="310"/>
      <c r="C11" s="388" t="s">
        <v>213</v>
      </c>
      <c r="D11" s="1588">
        <v>14615.494000000001</v>
      </c>
      <c r="E11" s="1589">
        <v>36.948</v>
      </c>
      <c r="F11" s="1590">
        <f t="shared" si="0"/>
        <v>0.50837845082774458</v>
      </c>
      <c r="G11" s="1588">
        <v>14798.094999999999</v>
      </c>
      <c r="H11" s="1589">
        <v>53.62</v>
      </c>
      <c r="I11" s="1590">
        <f t="shared" si="1"/>
        <v>0.48400686453518477</v>
      </c>
      <c r="J11" s="1252">
        <v>14838.683999999999</v>
      </c>
      <c r="K11" s="1253">
        <v>70.228999999999999</v>
      </c>
      <c r="L11" s="1254">
        <f t="shared" si="2"/>
        <v>0.47328321029007697</v>
      </c>
      <c r="M11" s="1619">
        <v>14483.138000000001</v>
      </c>
      <c r="N11" s="1620">
        <v>17.657</v>
      </c>
      <c r="O11" s="1257">
        <f t="shared" si="3"/>
        <v>0.49442975993492877</v>
      </c>
      <c r="P11" s="1619">
        <v>14328.556991492</v>
      </c>
      <c r="Q11" s="1620">
        <v>34.399743033</v>
      </c>
      <c r="R11" s="1257">
        <f t="shared" si="4"/>
        <v>0.48413561528858123</v>
      </c>
      <c r="S11" s="1621">
        <v>14007.69</v>
      </c>
      <c r="T11" s="1622">
        <v>52.075000000000003</v>
      </c>
      <c r="U11" s="1230">
        <v>0.5</v>
      </c>
      <c r="V11" s="1307">
        <v>14338.927</v>
      </c>
      <c r="W11" s="1316">
        <v>73.766000000000005</v>
      </c>
      <c r="X11" s="1247">
        <f t="shared" si="5"/>
        <v>0.5144457461844949</v>
      </c>
    </row>
    <row r="12" spans="1:25" ht="15.95" customHeight="1">
      <c r="A12" s="359"/>
      <c r="B12" s="310"/>
      <c r="C12" s="387" t="s">
        <v>214</v>
      </c>
      <c r="D12" s="1588">
        <v>8527.3529999999992</v>
      </c>
      <c r="E12" s="1589">
        <v>59.252000000000002</v>
      </c>
      <c r="F12" s="1590">
        <f t="shared" si="0"/>
        <v>1.3973283488923338</v>
      </c>
      <c r="G12" s="1588">
        <v>8529.3770000000004</v>
      </c>
      <c r="H12" s="1589">
        <v>87.21</v>
      </c>
      <c r="I12" s="1590">
        <f t="shared" si="1"/>
        <v>1.3657760675958148</v>
      </c>
      <c r="J12" s="1252">
        <v>8669.5059999999994</v>
      </c>
      <c r="K12" s="1253">
        <v>114.661</v>
      </c>
      <c r="L12" s="1254">
        <f t="shared" si="2"/>
        <v>1.3225782414822715</v>
      </c>
      <c r="M12" s="1619">
        <v>9062.9169999999995</v>
      </c>
      <c r="N12" s="1620">
        <v>27.045999999999999</v>
      </c>
      <c r="O12" s="1257">
        <f t="shared" si="3"/>
        <v>1.2102787166158044</v>
      </c>
      <c r="P12" s="1619">
        <v>8638.5445270069995</v>
      </c>
      <c r="Q12" s="1620">
        <v>52.177659551999902</v>
      </c>
      <c r="R12" s="1257">
        <f t="shared" si="4"/>
        <v>1.2180309062660204</v>
      </c>
      <c r="S12" s="1621">
        <v>8519.768</v>
      </c>
      <c r="T12" s="1622">
        <v>77.355999999999995</v>
      </c>
      <c r="U12" s="1230">
        <v>1.22</v>
      </c>
      <c r="V12" s="1307">
        <v>8231.0820000000003</v>
      </c>
      <c r="W12" s="1316">
        <v>101.03700000000001</v>
      </c>
      <c r="X12" s="1247">
        <f t="shared" si="5"/>
        <v>1.2275056912323314</v>
      </c>
    </row>
    <row r="13" spans="1:25" ht="15.95" customHeight="1">
      <c r="A13" s="359"/>
      <c r="B13" s="310"/>
      <c r="C13" s="388" t="s">
        <v>215</v>
      </c>
      <c r="D13" s="1588">
        <v>10776.133</v>
      </c>
      <c r="E13" s="1589">
        <v>43.439</v>
      </c>
      <c r="F13" s="1590">
        <f t="shared" si="0"/>
        <v>0.81063728192990614</v>
      </c>
      <c r="G13" s="1588">
        <v>10091.779</v>
      </c>
      <c r="H13" s="1589">
        <v>63.832999999999998</v>
      </c>
      <c r="I13" s="1590">
        <f t="shared" si="1"/>
        <v>0.84490532444467681</v>
      </c>
      <c r="J13" s="1252">
        <v>10035.713</v>
      </c>
      <c r="K13" s="1253">
        <v>84.527000000000001</v>
      </c>
      <c r="L13" s="1254">
        <f t="shared" si="2"/>
        <v>0.84226202961364072</v>
      </c>
      <c r="M13" s="1619">
        <v>8584.0679999999993</v>
      </c>
      <c r="N13" s="1620">
        <v>25.298999999999999</v>
      </c>
      <c r="O13" s="1257">
        <f t="shared" si="3"/>
        <v>1.1952549770108998</v>
      </c>
      <c r="P13" s="1619">
        <v>8457.8795904569997</v>
      </c>
      <c r="Q13" s="1620">
        <v>51.687904357000001</v>
      </c>
      <c r="R13" s="1257">
        <f t="shared" si="4"/>
        <v>1.232371697850636</v>
      </c>
      <c r="S13" s="1621">
        <v>8272.08</v>
      </c>
      <c r="T13" s="1622">
        <v>80.325000000000003</v>
      </c>
      <c r="U13" s="1230">
        <v>1.3</v>
      </c>
      <c r="V13" s="1307">
        <v>8247.0969999999998</v>
      </c>
      <c r="W13" s="1316">
        <v>111.595</v>
      </c>
      <c r="X13" s="1247">
        <f t="shared" si="5"/>
        <v>1.3531428089180959</v>
      </c>
    </row>
    <row r="14" spans="1:25" ht="15.95" customHeight="1">
      <c r="A14" s="359"/>
      <c r="B14" s="310"/>
      <c r="C14" s="388" t="s">
        <v>216</v>
      </c>
      <c r="D14" s="1623">
        <v>13783.638999999999</v>
      </c>
      <c r="E14" s="1624">
        <v>193.65</v>
      </c>
      <c r="F14" s="1590">
        <f t="shared" si="0"/>
        <v>2.8252917968761517</v>
      </c>
      <c r="G14" s="1623">
        <v>14114.1</v>
      </c>
      <c r="H14" s="1624">
        <v>291.661</v>
      </c>
      <c r="I14" s="1590">
        <f t="shared" si="1"/>
        <v>2.7602962342828783</v>
      </c>
      <c r="J14" s="1625">
        <v>14233.558000000001</v>
      </c>
      <c r="K14" s="1626">
        <v>386.02300000000002</v>
      </c>
      <c r="L14" s="1254">
        <f t="shared" si="2"/>
        <v>2.7120625777476022</v>
      </c>
      <c r="M14" s="1619">
        <v>14790.45</v>
      </c>
      <c r="N14" s="1620">
        <v>90.242000000000004</v>
      </c>
      <c r="O14" s="1257">
        <f t="shared" si="3"/>
        <v>2.474444282928812</v>
      </c>
      <c r="P14" s="1619">
        <v>15380.004069496001</v>
      </c>
      <c r="Q14" s="1620">
        <v>184.14973864699999</v>
      </c>
      <c r="R14" s="1257">
        <f t="shared" si="4"/>
        <v>2.4145096531115731</v>
      </c>
      <c r="S14" s="1621">
        <v>15951.574000000001</v>
      </c>
      <c r="T14" s="1622">
        <v>282.15100000000001</v>
      </c>
      <c r="U14" s="1230">
        <v>2.36</v>
      </c>
      <c r="V14" s="1627">
        <v>16503.670999999998</v>
      </c>
      <c r="W14" s="1628">
        <v>386.51400000000001</v>
      </c>
      <c r="X14" s="1247">
        <f t="shared" si="5"/>
        <v>2.3419880340561807</v>
      </c>
    </row>
    <row r="15" spans="1:25" ht="15.95" customHeight="1" thickBot="1">
      <c r="A15" s="359"/>
      <c r="B15" s="310"/>
      <c r="C15" s="389" t="s">
        <v>217</v>
      </c>
      <c r="D15" s="1629">
        <v>4111.1760000000004</v>
      </c>
      <c r="E15" s="1630">
        <v>52.14</v>
      </c>
      <c r="F15" s="1590">
        <f>E15/D15*366/182*100</f>
        <v>2.5504373209263487</v>
      </c>
      <c r="G15" s="1629">
        <v>4018.87</v>
      </c>
      <c r="H15" s="1630">
        <v>76.674000000000007</v>
      </c>
      <c r="I15" s="1590">
        <f>H15/G15*366/274*100</f>
        <v>2.5484415953869015</v>
      </c>
      <c r="J15" s="1631">
        <v>3950.614</v>
      </c>
      <c r="K15" s="1632">
        <v>100.45399999999999</v>
      </c>
      <c r="L15" s="1254">
        <f t="shared" si="2"/>
        <v>2.5427439886559404</v>
      </c>
      <c r="M15" s="1633">
        <v>3715.7530000000002</v>
      </c>
      <c r="N15" s="1634">
        <v>27.988</v>
      </c>
      <c r="O15" s="1257">
        <f t="shared" si="3"/>
        <v>3.0547479579210162</v>
      </c>
      <c r="P15" s="1633">
        <v>3654.9226434500001</v>
      </c>
      <c r="Q15" s="1634">
        <v>54.490122851999999</v>
      </c>
      <c r="R15" s="1257">
        <f t="shared" si="4"/>
        <v>3.0064493186583343</v>
      </c>
      <c r="S15" s="1635">
        <v>3653.81</v>
      </c>
      <c r="T15" s="1636">
        <v>83.677000000000007</v>
      </c>
      <c r="U15" s="1230">
        <v>3.06</v>
      </c>
      <c r="V15" s="1637">
        <v>3649.8049999999998</v>
      </c>
      <c r="W15" s="1638">
        <v>113.35899999999999</v>
      </c>
      <c r="X15" s="1247">
        <f t="shared" si="5"/>
        <v>3.1058919586114877</v>
      </c>
    </row>
    <row r="16" spans="1:25" ht="15.95" customHeight="1">
      <c r="A16" s="359"/>
      <c r="B16" s="310"/>
      <c r="C16" s="489" t="s">
        <v>218</v>
      </c>
      <c r="D16" s="1244" t="s">
        <v>486</v>
      </c>
      <c r="E16" s="1245" t="s">
        <v>486</v>
      </c>
      <c r="F16" s="1246">
        <f>F6-F9</f>
        <v>1.3994657321316804</v>
      </c>
      <c r="G16" s="1244" t="s">
        <v>486</v>
      </c>
      <c r="H16" s="1245" t="s">
        <v>486</v>
      </c>
      <c r="I16" s="1246">
        <f>I6-I9</f>
        <v>1.3944680971048193</v>
      </c>
      <c r="J16" s="1266" t="s">
        <v>487</v>
      </c>
      <c r="K16" s="1267" t="s">
        <v>486</v>
      </c>
      <c r="L16" s="1268">
        <f>L6-L9</f>
        <v>1.3800747455637548</v>
      </c>
      <c r="M16" s="1269" t="s">
        <v>486</v>
      </c>
      <c r="N16" s="1270" t="s">
        <v>486</v>
      </c>
      <c r="O16" s="1271">
        <f>O6-O9</f>
        <v>1.4106833580808396</v>
      </c>
      <c r="P16" s="1269" t="s">
        <v>486</v>
      </c>
      <c r="Q16" s="1270" t="s">
        <v>486</v>
      </c>
      <c r="R16" s="1271">
        <f>R6-R9</f>
        <v>1.4187257314878363</v>
      </c>
      <c r="S16" s="1266" t="s">
        <v>486</v>
      </c>
      <c r="T16" s="1267" t="s">
        <v>486</v>
      </c>
      <c r="U16" s="1231">
        <v>1.44</v>
      </c>
      <c r="V16" s="1311" t="s">
        <v>486</v>
      </c>
      <c r="W16" s="1316" t="s">
        <v>486</v>
      </c>
      <c r="X16" s="1248">
        <f>X6-X9</f>
        <v>1.4399035627377514</v>
      </c>
    </row>
    <row r="17" spans="1:24" ht="15.95" customHeight="1">
      <c r="A17" s="359"/>
      <c r="B17" s="310"/>
      <c r="C17" s="387" t="s">
        <v>219</v>
      </c>
      <c r="D17" s="1639" t="s">
        <v>486</v>
      </c>
      <c r="E17" s="1640" t="s">
        <v>486</v>
      </c>
      <c r="F17" s="1641">
        <f>F7-F10</f>
        <v>1.7232625589491639</v>
      </c>
      <c r="G17" s="1639" t="s">
        <v>486</v>
      </c>
      <c r="H17" s="1640" t="s">
        <v>486</v>
      </c>
      <c r="I17" s="1641">
        <f>I7-I10</f>
        <v>1.7124188604321853</v>
      </c>
      <c r="J17" s="1642" t="s">
        <v>487</v>
      </c>
      <c r="K17" s="1643" t="s">
        <v>486</v>
      </c>
      <c r="L17" s="1644">
        <f>L7-L10</f>
        <v>1.6994988759736613</v>
      </c>
      <c r="M17" s="1645" t="s">
        <v>486</v>
      </c>
      <c r="N17" s="1646" t="s">
        <v>486</v>
      </c>
      <c r="O17" s="1647">
        <f>O7-O10</f>
        <v>1.7407593263024104</v>
      </c>
      <c r="P17" s="1645" t="s">
        <v>486</v>
      </c>
      <c r="Q17" s="1646" t="s">
        <v>486</v>
      </c>
      <c r="R17" s="1647">
        <f>R7-R10</f>
        <v>1.7464039845442281</v>
      </c>
      <c r="S17" s="1642" t="s">
        <v>486</v>
      </c>
      <c r="T17" s="1643" t="s">
        <v>486</v>
      </c>
      <c r="U17" s="1648">
        <v>1.78</v>
      </c>
      <c r="V17" s="1649" t="s">
        <v>486</v>
      </c>
      <c r="W17" s="1628" t="s">
        <v>486</v>
      </c>
      <c r="X17" s="1650">
        <f>X7-X10</f>
        <v>1.7779570192752086</v>
      </c>
    </row>
    <row r="18" spans="1:24" ht="15.95" customHeight="1">
      <c r="A18" s="359"/>
      <c r="B18" s="310"/>
      <c r="C18" s="387" t="s">
        <v>220</v>
      </c>
      <c r="D18" s="1639" t="s">
        <v>486</v>
      </c>
      <c r="E18" s="1640" t="s">
        <v>486</v>
      </c>
      <c r="F18" s="1641">
        <f>F8-F11</f>
        <v>1.1620716423205129</v>
      </c>
      <c r="G18" s="1639" t="s">
        <v>486</v>
      </c>
      <c r="H18" s="1640" t="s">
        <v>486</v>
      </c>
      <c r="I18" s="1641">
        <f>I8-I11</f>
        <v>1.2310531315201347</v>
      </c>
      <c r="J18" s="1642" t="s">
        <v>486</v>
      </c>
      <c r="K18" s="1643" t="s">
        <v>486</v>
      </c>
      <c r="L18" s="1644">
        <f>L8-L11</f>
        <v>1.2388089876259529</v>
      </c>
      <c r="M18" s="1645" t="s">
        <v>486</v>
      </c>
      <c r="N18" s="1646" t="s">
        <v>486</v>
      </c>
      <c r="O18" s="1647">
        <f>O8-O11</f>
        <v>1.503350093028069</v>
      </c>
      <c r="P18" s="1645" t="s">
        <v>486</v>
      </c>
      <c r="Q18" s="1646" t="s">
        <v>486</v>
      </c>
      <c r="R18" s="1647">
        <f>R8-R11</f>
        <v>1.5519067332393823</v>
      </c>
      <c r="S18" s="1642" t="s">
        <v>488</v>
      </c>
      <c r="T18" s="1643" t="s">
        <v>488</v>
      </c>
      <c r="U18" s="1648">
        <v>1.61</v>
      </c>
      <c r="V18" s="1649" t="s">
        <v>488</v>
      </c>
      <c r="W18" s="1628" t="s">
        <v>488</v>
      </c>
      <c r="X18" s="1650">
        <f>X8-X11</f>
        <v>1.6609520620159093</v>
      </c>
    </row>
    <row r="19" spans="1:24" ht="15.95" customHeight="1">
      <c r="A19" s="359"/>
      <c r="B19" s="310"/>
      <c r="C19" s="388" t="s">
        <v>221</v>
      </c>
      <c r="D19" s="1651">
        <v>249356.64199999999</v>
      </c>
      <c r="E19" s="1652">
        <v>1768.8440000000001</v>
      </c>
      <c r="F19" s="1653">
        <f>E19/D19*366/182*100</f>
        <v>1.4265213942662278</v>
      </c>
      <c r="G19" s="1651">
        <v>250033.943</v>
      </c>
      <c r="H19" s="1652">
        <v>2659.3069999999998</v>
      </c>
      <c r="I19" s="1653">
        <f>H19/G19*366/274*100</f>
        <v>1.4206923097637187</v>
      </c>
      <c r="J19" s="1654">
        <v>251661.96</v>
      </c>
      <c r="K19" s="1655">
        <v>3539.12</v>
      </c>
      <c r="L19" s="1656">
        <f t="shared" ref="L19:L21" si="6">K19/J19*365/365*100</f>
        <v>1.4062991482701637</v>
      </c>
      <c r="M19" s="1657">
        <v>251987.264</v>
      </c>
      <c r="N19" s="1658">
        <v>892.26099999999997</v>
      </c>
      <c r="O19" s="1257">
        <f t="shared" ref="O19:O21" si="7">N19/M19*365/90*100</f>
        <v>1.436030535081152</v>
      </c>
      <c r="P19" s="1657">
        <v>252707.32850028601</v>
      </c>
      <c r="Q19" s="1658">
        <v>1807.0347755299999</v>
      </c>
      <c r="R19" s="1257">
        <f>Q19/P19*365/181*100</f>
        <v>1.4419923732797364</v>
      </c>
      <c r="S19" s="1659">
        <v>253487.136</v>
      </c>
      <c r="T19" s="1660">
        <v>2779.444</v>
      </c>
      <c r="U19" s="1661">
        <f>T19/S19*365/273*100</f>
        <v>1.4659940956082469</v>
      </c>
      <c r="V19" s="1307">
        <v>255485.37400000001</v>
      </c>
      <c r="W19" s="1662">
        <v>3745.1950000000002</v>
      </c>
      <c r="X19" s="1663">
        <f t="shared" ref="X19:X21" si="8">W19/V19*365/365*100</f>
        <v>1.4659136612650085</v>
      </c>
    </row>
    <row r="20" spans="1:24" ht="15.95" customHeight="1">
      <c r="A20" s="359"/>
      <c r="B20" s="310"/>
      <c r="C20" s="387" t="s">
        <v>222</v>
      </c>
      <c r="D20" s="1651">
        <v>221625.11300000001</v>
      </c>
      <c r="E20" s="1652">
        <v>1695.3489999999999</v>
      </c>
      <c r="F20" s="1653">
        <f>E20/D20*366/182*100</f>
        <v>1.5383311767521619</v>
      </c>
      <c r="G20" s="1651">
        <v>222793.58100000001</v>
      </c>
      <c r="H20" s="1652">
        <v>2540.527</v>
      </c>
      <c r="I20" s="1653">
        <f>H20/G20*366/274*100</f>
        <v>1.5231815248005627</v>
      </c>
      <c r="J20" s="1654">
        <v>224133.66200000001</v>
      </c>
      <c r="K20" s="1655">
        <v>3370.502</v>
      </c>
      <c r="L20" s="1656">
        <f t="shared" si="6"/>
        <v>1.5037910726680583</v>
      </c>
      <c r="M20" s="1657">
        <v>226327.158</v>
      </c>
      <c r="N20" s="1658">
        <v>849.59299999999996</v>
      </c>
      <c r="O20" s="1257">
        <f t="shared" si="7"/>
        <v>1.5223854006557669</v>
      </c>
      <c r="P20" s="1657">
        <v>227457.25964536899</v>
      </c>
      <c r="Q20" s="1658">
        <v>1718.277612012</v>
      </c>
      <c r="R20" s="1257">
        <f>Q20/P20*365/181*100</f>
        <v>1.5233784882715924</v>
      </c>
      <c r="S20" s="1659">
        <v>228288.57199999999</v>
      </c>
      <c r="T20" s="1660">
        <v>2641.45</v>
      </c>
      <c r="U20" s="1296">
        <f>T20/S20*365/273*100</f>
        <v>1.5469933266563052</v>
      </c>
      <c r="V20" s="1664">
        <v>229882.93700000001</v>
      </c>
      <c r="W20" s="1628">
        <v>3551.3789999999999</v>
      </c>
      <c r="X20" s="1663">
        <f t="shared" si="8"/>
        <v>1.5448641149038389</v>
      </c>
    </row>
    <row r="21" spans="1:24" ht="15.95" customHeight="1" thickBot="1">
      <c r="A21" s="359"/>
      <c r="B21" s="310"/>
      <c r="C21" s="389" t="s">
        <v>223</v>
      </c>
      <c r="D21" s="1665">
        <v>27731.528999999999</v>
      </c>
      <c r="E21" s="1666">
        <v>73.495000000000005</v>
      </c>
      <c r="F21" s="1667">
        <f>E21/D21*366/182*100</f>
        <v>0.53295884753645351</v>
      </c>
      <c r="G21" s="1665">
        <v>27240.363000000001</v>
      </c>
      <c r="H21" s="1666">
        <v>118.78100000000001</v>
      </c>
      <c r="I21" s="1667">
        <f>H21/G21*366/274*100</f>
        <v>0.58245799269579013</v>
      </c>
      <c r="J21" s="1668">
        <v>27528.297999999999</v>
      </c>
      <c r="K21" s="1669">
        <v>168.61799999999999</v>
      </c>
      <c r="L21" s="1670">
        <f t="shared" si="6"/>
        <v>0.61252606318051328</v>
      </c>
      <c r="M21" s="1671">
        <v>25660.106</v>
      </c>
      <c r="N21" s="1672">
        <v>42.668700000000001</v>
      </c>
      <c r="O21" s="1293">
        <f t="shared" si="7"/>
        <v>0.67437477979761018</v>
      </c>
      <c r="P21" s="1671">
        <v>25250.068854917001</v>
      </c>
      <c r="Q21" s="1672">
        <v>88.757163517999999</v>
      </c>
      <c r="R21" s="1293">
        <f>Q21/P21*365/181*100</f>
        <v>0.70885129570102701</v>
      </c>
      <c r="S21" s="1673">
        <v>25198.563999999998</v>
      </c>
      <c r="T21" s="1674">
        <v>137.994</v>
      </c>
      <c r="U21" s="1232">
        <f>T21/S21*365/273*100</f>
        <v>0.73217454981749164</v>
      </c>
      <c r="V21" s="1675">
        <v>25602.437000000002</v>
      </c>
      <c r="W21" s="1676">
        <v>193.815</v>
      </c>
      <c r="X21" s="1677">
        <f t="shared" si="8"/>
        <v>0.75701777920594038</v>
      </c>
    </row>
    <row r="22" spans="1:24">
      <c r="A22" s="359"/>
      <c r="B22" s="310"/>
      <c r="C22" s="363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</row>
    <row r="23" spans="1:24" ht="15.75">
      <c r="A23" s="359"/>
      <c r="B23" s="310"/>
      <c r="C23" s="358" t="s">
        <v>224</v>
      </c>
      <c r="D23" s="487"/>
      <c r="E23" s="487"/>
      <c r="F23" s="487"/>
      <c r="G23" s="487"/>
      <c r="H23" s="487"/>
      <c r="I23" s="487"/>
      <c r="J23" s="487"/>
      <c r="K23" s="487"/>
      <c r="L23" s="487"/>
      <c r="M23" s="487"/>
      <c r="N23" s="487"/>
      <c r="O23" s="487"/>
      <c r="P23" s="623"/>
      <c r="Q23" s="623"/>
      <c r="R23" s="623"/>
      <c r="S23" s="487"/>
      <c r="T23" s="487"/>
      <c r="U23" s="487"/>
      <c r="V23" s="487"/>
      <c r="W23" s="487"/>
      <c r="X23" s="487"/>
    </row>
    <row r="24" spans="1:24">
      <c r="A24" s="359"/>
      <c r="B24" s="310"/>
      <c r="C24" s="381"/>
      <c r="D24" s="1718" t="s">
        <v>422</v>
      </c>
      <c r="E24" s="1719"/>
      <c r="F24" s="1720"/>
      <c r="G24" s="1718" t="s">
        <v>423</v>
      </c>
      <c r="H24" s="1719"/>
      <c r="I24" s="1720"/>
      <c r="J24" s="1718" t="s">
        <v>416</v>
      </c>
      <c r="K24" s="1719"/>
      <c r="L24" s="1720"/>
      <c r="M24" s="1718" t="s">
        <v>417</v>
      </c>
      <c r="N24" s="1719"/>
      <c r="O24" s="1720"/>
      <c r="P24" s="1718" t="s">
        <v>418</v>
      </c>
      <c r="Q24" s="1719"/>
      <c r="R24" s="1720"/>
      <c r="S24" s="1718" t="s">
        <v>419</v>
      </c>
      <c r="T24" s="1719"/>
      <c r="U24" s="1720"/>
      <c r="V24" s="1718" t="s">
        <v>420</v>
      </c>
      <c r="W24" s="1719"/>
      <c r="X24" s="1720"/>
    </row>
    <row r="25" spans="1:24" ht="23.25" thickBot="1">
      <c r="A25" s="359"/>
      <c r="B25" s="310"/>
      <c r="C25" s="308" t="s">
        <v>155</v>
      </c>
      <c r="D25" s="491" t="s">
        <v>226</v>
      </c>
      <c r="E25" s="492" t="s">
        <v>227</v>
      </c>
      <c r="F25" s="490" t="s">
        <v>2</v>
      </c>
      <c r="G25" s="491" t="s">
        <v>226</v>
      </c>
      <c r="H25" s="492" t="s">
        <v>227</v>
      </c>
      <c r="I25" s="490" t="s">
        <v>2</v>
      </c>
      <c r="J25" s="491" t="s">
        <v>226</v>
      </c>
      <c r="K25" s="492" t="s">
        <v>227</v>
      </c>
      <c r="L25" s="490" t="s">
        <v>2</v>
      </c>
      <c r="M25" s="491" t="s">
        <v>226</v>
      </c>
      <c r="N25" s="492" t="s">
        <v>227</v>
      </c>
      <c r="O25" s="490" t="s">
        <v>2</v>
      </c>
      <c r="P25" s="491" t="s">
        <v>191</v>
      </c>
      <c r="Q25" s="492" t="s">
        <v>227</v>
      </c>
      <c r="R25" s="490" t="s">
        <v>2</v>
      </c>
      <c r="S25" s="491" t="s">
        <v>226</v>
      </c>
      <c r="T25" s="492" t="s">
        <v>227</v>
      </c>
      <c r="U25" s="490" t="s">
        <v>2</v>
      </c>
      <c r="V25" s="491" t="s">
        <v>226</v>
      </c>
      <c r="W25" s="492" t="s">
        <v>227</v>
      </c>
      <c r="X25" s="490" t="s">
        <v>2</v>
      </c>
    </row>
    <row r="26" spans="1:24" ht="15.95" customHeight="1">
      <c r="A26" s="359"/>
      <c r="B26" s="310"/>
      <c r="C26" s="387" t="s">
        <v>208</v>
      </c>
      <c r="D26" s="1239">
        <v>251271.087</v>
      </c>
      <c r="E26" s="1240">
        <v>1759.2049999999999</v>
      </c>
      <c r="F26" s="1241">
        <v>2.8158766416901142</v>
      </c>
      <c r="G26" s="1239">
        <v>251373.823</v>
      </c>
      <c r="H26" s="1240">
        <v>1737.905</v>
      </c>
      <c r="I26" s="1241">
        <v>2.7504214138167193</v>
      </c>
      <c r="J26" s="1252">
        <v>256510.617</v>
      </c>
      <c r="K26" s="1253">
        <v>1718.63</v>
      </c>
      <c r="L26" s="1254">
        <v>2.6800138257045325</v>
      </c>
      <c r="M26" s="1255">
        <v>251987.264</v>
      </c>
      <c r="N26" s="1256">
        <v>1698.769</v>
      </c>
      <c r="O26" s="1257">
        <v>2.7340477237593865</v>
      </c>
      <c r="P26" s="1255">
        <v>253419.48017360101</v>
      </c>
      <c r="Q26" s="1256">
        <v>1725.4281657060001</v>
      </c>
      <c r="R26" s="1257">
        <v>2.7309161107728559</v>
      </c>
      <c r="S26" s="1313">
        <v>255021.323</v>
      </c>
      <c r="T26" s="1295">
        <v>1796.194</v>
      </c>
      <c r="U26" s="1296">
        <v>2.79</v>
      </c>
      <c r="V26" s="1307">
        <v>261414.924</v>
      </c>
      <c r="W26" s="1316">
        <v>1819.7159999999999</v>
      </c>
      <c r="X26" s="1247">
        <v>2.7616999999999998</v>
      </c>
    </row>
    <row r="27" spans="1:24" ht="15.95" customHeight="1">
      <c r="A27" s="359"/>
      <c r="B27" s="310"/>
      <c r="C27" s="388" t="s">
        <v>209</v>
      </c>
      <c r="D27" s="1239">
        <v>195526.636</v>
      </c>
      <c r="E27" s="1240">
        <v>1513.153</v>
      </c>
      <c r="F27" s="1241">
        <v>3.1125519440175453</v>
      </c>
      <c r="G27" s="1239">
        <v>196588.139</v>
      </c>
      <c r="H27" s="1240">
        <v>1490.606</v>
      </c>
      <c r="I27" s="1241">
        <v>3.016468619065126</v>
      </c>
      <c r="J27" s="1252">
        <v>197389.92</v>
      </c>
      <c r="K27" s="1253">
        <v>1467.4059999999999</v>
      </c>
      <c r="L27" s="1254">
        <v>2.9636189163053515</v>
      </c>
      <c r="M27" s="1258">
        <v>196942.07999999999</v>
      </c>
      <c r="N27" s="1259">
        <v>1458.3389999999999</v>
      </c>
      <c r="O27" s="1257">
        <v>3.0031036705478757</v>
      </c>
      <c r="P27" s="1258">
        <v>198775.67267261699</v>
      </c>
      <c r="Q27" s="1259">
        <v>1483.6155783429999</v>
      </c>
      <c r="R27" s="1257">
        <v>2.9937092911096692</v>
      </c>
      <c r="S27" s="1314">
        <v>199453.49299999999</v>
      </c>
      <c r="T27" s="1297">
        <v>1544.9929999999999</v>
      </c>
      <c r="U27" s="1296">
        <v>3.07</v>
      </c>
      <c r="V27" s="1307">
        <v>203163.50899999999</v>
      </c>
      <c r="W27" s="1316">
        <v>1548.739</v>
      </c>
      <c r="X27" s="1247">
        <v>3.0244</v>
      </c>
    </row>
    <row r="28" spans="1:24" ht="15.95" customHeight="1">
      <c r="A28" s="359"/>
      <c r="B28" s="310"/>
      <c r="C28" s="388" t="s">
        <v>210</v>
      </c>
      <c r="D28" s="1239">
        <v>23773.117999999999</v>
      </c>
      <c r="E28" s="1240">
        <v>95.504999999999995</v>
      </c>
      <c r="F28" s="1241">
        <v>1.6157704302355751</v>
      </c>
      <c r="G28" s="1239">
        <v>21856.704000000002</v>
      </c>
      <c r="H28" s="1240">
        <v>99.388000000000005</v>
      </c>
      <c r="I28" s="1241">
        <v>1.8090165438684069</v>
      </c>
      <c r="J28" s="1252">
        <v>24104.469000000001</v>
      </c>
      <c r="K28" s="1253">
        <v>103.23</v>
      </c>
      <c r="L28" s="1254">
        <v>1.7130433364866904</v>
      </c>
      <c r="M28" s="1258">
        <v>21104.407999999999</v>
      </c>
      <c r="N28" s="1259">
        <v>103.961</v>
      </c>
      <c r="O28" s="1257">
        <v>1.9977798529629978</v>
      </c>
      <c r="P28" s="1258">
        <v>20264.601748990099</v>
      </c>
      <c r="Q28" s="1259">
        <v>104.857461352</v>
      </c>
      <c r="R28" s="1257">
        <v>2.0754522117565766</v>
      </c>
      <c r="S28" s="1314">
        <v>19369.517</v>
      </c>
      <c r="T28" s="1297">
        <v>110.014</v>
      </c>
      <c r="U28" s="1296">
        <v>2.25</v>
      </c>
      <c r="V28" s="1307">
        <v>20997.114000000001</v>
      </c>
      <c r="W28" s="1316">
        <v>125.616</v>
      </c>
      <c r="X28" s="1247">
        <v>2.3734999999999999</v>
      </c>
    </row>
    <row r="29" spans="1:24" ht="15.95" customHeight="1">
      <c r="A29" s="359"/>
      <c r="B29" s="310"/>
      <c r="C29" s="387" t="s">
        <v>211</v>
      </c>
      <c r="D29" s="1239">
        <v>247566.91500000001</v>
      </c>
      <c r="E29" s="1240">
        <v>874.38300000000004</v>
      </c>
      <c r="F29" s="1241">
        <v>1.4205247130018197</v>
      </c>
      <c r="G29" s="1239">
        <v>246840.89300000001</v>
      </c>
      <c r="H29" s="1240">
        <v>847.44200000000001</v>
      </c>
      <c r="I29" s="1241">
        <v>1.3657969337463411</v>
      </c>
      <c r="J29" s="1252">
        <v>251458.04199999999</v>
      </c>
      <c r="K29" s="1253">
        <v>838.81700000000001</v>
      </c>
      <c r="L29" s="1254">
        <v>1.3343251913176037</v>
      </c>
      <c r="M29" s="1258">
        <v>247161.11</v>
      </c>
      <c r="N29" s="1259">
        <v>806.50900000000001</v>
      </c>
      <c r="O29" s="1257">
        <v>1.323364365678547</v>
      </c>
      <c r="P29" s="1258">
        <v>249290.79146946201</v>
      </c>
      <c r="Q29" s="1259">
        <v>810.65390122300005</v>
      </c>
      <c r="R29" s="1257">
        <v>1.3043096659746189</v>
      </c>
      <c r="S29" s="1314">
        <v>250736.76199999999</v>
      </c>
      <c r="T29" s="1297">
        <v>823.78499999999997</v>
      </c>
      <c r="U29" s="1296">
        <v>1.3</v>
      </c>
      <c r="V29" s="1307">
        <v>254466.41399999999</v>
      </c>
      <c r="W29" s="1316">
        <v>853.96500000000003</v>
      </c>
      <c r="X29" s="1247">
        <v>1.3313999999999999</v>
      </c>
    </row>
    <row r="30" spans="1:24" ht="15.95" customHeight="1">
      <c r="A30" s="359"/>
      <c r="B30" s="310"/>
      <c r="C30" s="388" t="s">
        <v>212</v>
      </c>
      <c r="D30" s="1239">
        <v>190178.12700000001</v>
      </c>
      <c r="E30" s="1240">
        <v>657.29300000000001</v>
      </c>
      <c r="F30" s="1241">
        <v>1.3900746850872077</v>
      </c>
      <c r="G30" s="1239">
        <v>191348.609</v>
      </c>
      <c r="H30" s="1240">
        <v>637.56500000000005</v>
      </c>
      <c r="I30" s="1241">
        <v>1.3255387141614121</v>
      </c>
      <c r="J30" s="1252">
        <v>194517.82699999999</v>
      </c>
      <c r="K30" s="1253">
        <v>634.17600000000004</v>
      </c>
      <c r="L30" s="1254">
        <v>1.3040984670263667</v>
      </c>
      <c r="M30" s="1258">
        <v>192589.23199999999</v>
      </c>
      <c r="N30" s="1259">
        <v>599.45899999999995</v>
      </c>
      <c r="O30" s="1257">
        <v>1.2623443442454654</v>
      </c>
      <c r="P30" s="1258">
        <v>195044.95143653901</v>
      </c>
      <c r="Q30" s="1259">
        <v>603.86214788799998</v>
      </c>
      <c r="R30" s="1257">
        <v>1.2418083223851364</v>
      </c>
      <c r="S30" s="1314">
        <v>196629.53200000001</v>
      </c>
      <c r="T30" s="1297">
        <v>608.61400000000003</v>
      </c>
      <c r="U30" s="1296">
        <v>1.23</v>
      </c>
      <c r="V30" s="1307">
        <v>197782.277</v>
      </c>
      <c r="W30" s="1316">
        <v>624.21299999999997</v>
      </c>
      <c r="X30" s="1247">
        <v>1.2521</v>
      </c>
    </row>
    <row r="31" spans="1:24" ht="15.95" customHeight="1">
      <c r="A31" s="359"/>
      <c r="B31" s="310"/>
      <c r="C31" s="388" t="s">
        <v>213</v>
      </c>
      <c r="D31" s="1239">
        <v>15393.119000000001</v>
      </c>
      <c r="E31" s="1240">
        <v>18.788</v>
      </c>
      <c r="F31" s="1241">
        <v>0.49090066202257698</v>
      </c>
      <c r="G31" s="1239">
        <v>15159.329</v>
      </c>
      <c r="H31" s="1240">
        <v>16.672000000000001</v>
      </c>
      <c r="I31" s="1241">
        <v>0.43752309365006398</v>
      </c>
      <c r="J31" s="1252">
        <v>14959.565000000001</v>
      </c>
      <c r="K31" s="1253">
        <v>16.608000000000001</v>
      </c>
      <c r="L31" s="1254">
        <v>0.44407708379220923</v>
      </c>
      <c r="M31" s="1258">
        <v>14483.138000000001</v>
      </c>
      <c r="N31" s="1259">
        <v>17.657</v>
      </c>
      <c r="O31" s="1257">
        <v>0.49442975993492877</v>
      </c>
      <c r="P31" s="1258">
        <v>14175.675163566</v>
      </c>
      <c r="Q31" s="1259">
        <v>16.742716255000001</v>
      </c>
      <c r="R31" s="1257">
        <v>0.47373299781524325</v>
      </c>
      <c r="S31" s="1314">
        <v>13376.418</v>
      </c>
      <c r="T31" s="1297">
        <v>17.675000000000001</v>
      </c>
      <c r="U31" s="1296">
        <v>0.52</v>
      </c>
      <c r="V31" s="1307">
        <v>15321.839</v>
      </c>
      <c r="W31" s="1316">
        <v>21.690999999999999</v>
      </c>
      <c r="X31" s="1247">
        <v>0.56169999999999998</v>
      </c>
    </row>
    <row r="32" spans="1:24" ht="15.95" customHeight="1">
      <c r="A32" s="359"/>
      <c r="B32" s="310"/>
      <c r="C32" s="387" t="s">
        <v>214</v>
      </c>
      <c r="D32" s="1239">
        <v>8353.0490000000009</v>
      </c>
      <c r="E32" s="1240">
        <v>28.486000000000001</v>
      </c>
      <c r="F32" s="1241">
        <v>1.3715957602315743</v>
      </c>
      <c r="G32" s="1239">
        <v>8533.3799999999992</v>
      </c>
      <c r="H32" s="1240">
        <v>27.957999999999998</v>
      </c>
      <c r="I32" s="1241">
        <v>1.3034016695764674</v>
      </c>
      <c r="J32" s="1252">
        <v>9086.848</v>
      </c>
      <c r="K32" s="1253">
        <v>27.451000000000001</v>
      </c>
      <c r="L32" s="1254">
        <v>1.2083838092152526</v>
      </c>
      <c r="M32" s="1258">
        <v>9062.9169999999995</v>
      </c>
      <c r="N32" s="1259">
        <v>27.045999999999999</v>
      </c>
      <c r="O32" s="1257">
        <v>1.2102787166158044</v>
      </c>
      <c r="P32" s="1258">
        <v>8218.8353294039207</v>
      </c>
      <c r="Q32" s="1259">
        <v>25.132138620999999</v>
      </c>
      <c r="R32" s="1257">
        <v>1.2265087179790775</v>
      </c>
      <c r="S32" s="1314">
        <v>8286.0879999999997</v>
      </c>
      <c r="T32" s="1297">
        <v>25.178000000000001</v>
      </c>
      <c r="U32" s="1296">
        <v>1.21</v>
      </c>
      <c r="V32" s="1307">
        <v>7374.4390000000003</v>
      </c>
      <c r="W32" s="1316">
        <v>23.681000000000001</v>
      </c>
      <c r="X32" s="1247">
        <v>1.274</v>
      </c>
    </row>
    <row r="33" spans="1:24" ht="15.95" customHeight="1">
      <c r="A33" s="359"/>
      <c r="B33" s="310"/>
      <c r="C33" s="388" t="s">
        <v>215</v>
      </c>
      <c r="D33" s="1234">
        <v>10803.755999999999</v>
      </c>
      <c r="E33" s="1233">
        <v>22.318000000000001</v>
      </c>
      <c r="F33" s="1241">
        <v>0.83084536058113045</v>
      </c>
      <c r="G33" s="1234">
        <v>8737.9480000000003</v>
      </c>
      <c r="H33" s="1233">
        <v>20.393999999999998</v>
      </c>
      <c r="I33" s="1241">
        <v>0.92850921261963359</v>
      </c>
      <c r="J33" s="1260">
        <v>9868.7330000000002</v>
      </c>
      <c r="K33" s="1261">
        <v>20.693999999999999</v>
      </c>
      <c r="L33" s="1254">
        <v>0.83877028591208203</v>
      </c>
      <c r="M33" s="1258">
        <v>8584.0679999999993</v>
      </c>
      <c r="N33" s="1259">
        <v>25.298999999999999</v>
      </c>
      <c r="O33" s="1257">
        <v>1.1952549770108998</v>
      </c>
      <c r="P33" s="1258">
        <v>8333.0780841316191</v>
      </c>
      <c r="Q33" s="1259">
        <v>26.389173165999999</v>
      </c>
      <c r="R33" s="1257">
        <v>1.2701991090119764</v>
      </c>
      <c r="S33" s="1314">
        <v>7906.5410000000002</v>
      </c>
      <c r="T33" s="1297">
        <v>28.637</v>
      </c>
      <c r="U33" s="1296">
        <v>1.44</v>
      </c>
      <c r="V33" s="1309">
        <v>8172.96</v>
      </c>
      <c r="W33" s="1317">
        <v>31.27</v>
      </c>
      <c r="X33" s="1247">
        <v>1.5179</v>
      </c>
    </row>
    <row r="34" spans="1:24" ht="15.95" customHeight="1">
      <c r="A34" s="359"/>
      <c r="B34" s="310"/>
      <c r="C34" s="388" t="s">
        <v>216</v>
      </c>
      <c r="D34" s="1234">
        <v>14202.465</v>
      </c>
      <c r="E34" s="1233">
        <v>97.42</v>
      </c>
      <c r="F34" s="1241">
        <v>2.7588246047506466</v>
      </c>
      <c r="G34" s="1234">
        <v>14767.839</v>
      </c>
      <c r="H34" s="1233">
        <v>98.010999999999996</v>
      </c>
      <c r="I34" s="1241">
        <v>2.6402869511710989</v>
      </c>
      <c r="J34" s="1260">
        <v>14589.334000000001</v>
      </c>
      <c r="K34" s="1261">
        <v>94.363</v>
      </c>
      <c r="L34" s="1254">
        <v>2.5871777286063913</v>
      </c>
      <c r="M34" s="1258">
        <v>14790.45</v>
      </c>
      <c r="N34" s="1259">
        <v>90.242000000000004</v>
      </c>
      <c r="O34" s="1257">
        <v>2.474444282928812</v>
      </c>
      <c r="P34" s="1258">
        <v>15963.0791036553</v>
      </c>
      <c r="Q34" s="1259">
        <v>93.908105053</v>
      </c>
      <c r="R34" s="1257">
        <v>2.3595972616845224</v>
      </c>
      <c r="S34" s="1314">
        <v>17076.074000000001</v>
      </c>
      <c r="T34" s="1297">
        <v>98.001000000000005</v>
      </c>
      <c r="U34" s="1296">
        <v>2.2799999999999998</v>
      </c>
      <c r="V34" s="1309">
        <v>18141.958999999999</v>
      </c>
      <c r="W34" s="1317">
        <v>104.363</v>
      </c>
      <c r="X34" s="1247">
        <v>2.2823000000000002</v>
      </c>
    </row>
    <row r="35" spans="1:24" ht="15.95" customHeight="1" thickBot="1">
      <c r="A35" s="359"/>
      <c r="B35" s="310"/>
      <c r="C35" s="389" t="s">
        <v>217</v>
      </c>
      <c r="D35" s="1242">
        <v>3945.8380000000002</v>
      </c>
      <c r="E35" s="1243">
        <v>24.95</v>
      </c>
      <c r="F35" s="1241">
        <v>2.5431442357327296</v>
      </c>
      <c r="G35" s="1242">
        <v>3836.2629999999999</v>
      </c>
      <c r="H35" s="1243">
        <v>24.533999999999999</v>
      </c>
      <c r="I35" s="1241">
        <v>2.5442117022194006</v>
      </c>
      <c r="J35" s="1262">
        <v>3747.3319999999999</v>
      </c>
      <c r="K35" s="1263">
        <v>23.78</v>
      </c>
      <c r="L35" s="1254">
        <v>2.5383392771176938</v>
      </c>
      <c r="M35" s="1264">
        <v>3715.7530000000002</v>
      </c>
      <c r="N35" s="1265">
        <v>27.988</v>
      </c>
      <c r="O35" s="1257">
        <v>3.0547479579210162</v>
      </c>
      <c r="P35" s="1264">
        <v>3594.7612271333001</v>
      </c>
      <c r="Q35" s="1265">
        <v>26.502066613</v>
      </c>
      <c r="R35" s="1257">
        <v>2.9570669993570617</v>
      </c>
      <c r="S35" s="1315">
        <v>3651.6219999999998</v>
      </c>
      <c r="T35" s="1298">
        <v>29.187000000000001</v>
      </c>
      <c r="U35" s="1296">
        <v>3.17</v>
      </c>
      <c r="V35" s="1306">
        <v>3637.9180000000001</v>
      </c>
      <c r="W35" s="1318">
        <v>29.681999999999999</v>
      </c>
      <c r="X35" s="1247">
        <v>3.2370000000000001</v>
      </c>
    </row>
    <row r="36" spans="1:24" ht="15.95" customHeight="1">
      <c r="A36" s="359"/>
      <c r="B36" s="310"/>
      <c r="C36" s="489" t="s">
        <v>218</v>
      </c>
      <c r="D36" s="1244" t="s">
        <v>456</v>
      </c>
      <c r="E36" s="1245" t="s">
        <v>456</v>
      </c>
      <c r="F36" s="1246">
        <v>1.3953519286882945</v>
      </c>
      <c r="G36" s="1244" t="s">
        <v>456</v>
      </c>
      <c r="H36" s="1245" t="s">
        <v>456</v>
      </c>
      <c r="I36" s="1246">
        <v>1.3846244800703782</v>
      </c>
      <c r="J36" s="1266" t="s">
        <v>456</v>
      </c>
      <c r="K36" s="1267" t="s">
        <v>456</v>
      </c>
      <c r="L36" s="1268">
        <v>1.3456886343869288</v>
      </c>
      <c r="M36" s="1269" t="s">
        <v>456</v>
      </c>
      <c r="N36" s="1270" t="s">
        <v>456</v>
      </c>
      <c r="O36" s="1271">
        <v>1.4106833580808396</v>
      </c>
      <c r="P36" s="1269" t="s">
        <v>456</v>
      </c>
      <c r="Q36" s="1270" t="s">
        <v>456</v>
      </c>
      <c r="R36" s="1271">
        <v>1.426606444798237</v>
      </c>
      <c r="S36" s="1266" t="s">
        <v>456</v>
      </c>
      <c r="T36" s="1267" t="s">
        <v>456</v>
      </c>
      <c r="U36" s="1299">
        <v>1.49</v>
      </c>
      <c r="V36" s="1311" t="s">
        <v>456</v>
      </c>
      <c r="W36" s="1316" t="s">
        <v>456</v>
      </c>
      <c r="X36" s="1248">
        <v>1.4302999999999999</v>
      </c>
    </row>
    <row r="37" spans="1:24" ht="15.95" customHeight="1">
      <c r="A37" s="359"/>
      <c r="B37" s="310"/>
      <c r="C37" s="387" t="s">
        <v>219</v>
      </c>
      <c r="D37" s="1237" t="s">
        <v>456</v>
      </c>
      <c r="E37" s="1235" t="s">
        <v>456</v>
      </c>
      <c r="F37" s="1236">
        <v>1.7224772589303377</v>
      </c>
      <c r="G37" s="1237" t="s">
        <v>456</v>
      </c>
      <c r="H37" s="1235" t="s">
        <v>456</v>
      </c>
      <c r="I37" s="1236">
        <v>1.6909299049037139</v>
      </c>
      <c r="J37" s="1272" t="s">
        <v>456</v>
      </c>
      <c r="K37" s="1273" t="s">
        <v>456</v>
      </c>
      <c r="L37" s="1274">
        <v>1.6595204492789848</v>
      </c>
      <c r="M37" s="1275" t="s">
        <v>456</v>
      </c>
      <c r="N37" s="1276" t="s">
        <v>456</v>
      </c>
      <c r="O37" s="1277">
        <v>1.7407593263024104</v>
      </c>
      <c r="P37" s="1275" t="s">
        <v>456</v>
      </c>
      <c r="Q37" s="1276" t="s">
        <v>456</v>
      </c>
      <c r="R37" s="1277">
        <v>1.7519009687245328</v>
      </c>
      <c r="S37" s="1272" t="s">
        <v>456</v>
      </c>
      <c r="T37" s="1273" t="s">
        <v>456</v>
      </c>
      <c r="U37" s="1300">
        <v>1.85</v>
      </c>
      <c r="V37" s="1308" t="s">
        <v>456</v>
      </c>
      <c r="W37" s="1317" t="s">
        <v>456</v>
      </c>
      <c r="X37" s="1249">
        <v>1.7723</v>
      </c>
    </row>
    <row r="38" spans="1:24" ht="15.95" customHeight="1">
      <c r="A38" s="359"/>
      <c r="B38" s="310"/>
      <c r="C38" s="387" t="s">
        <v>220</v>
      </c>
      <c r="D38" s="1237" t="s">
        <v>456</v>
      </c>
      <c r="E38" s="1235" t="s">
        <v>456</v>
      </c>
      <c r="F38" s="1236">
        <v>1.124869768212998</v>
      </c>
      <c r="G38" s="1237" t="s">
        <v>456</v>
      </c>
      <c r="H38" s="1235" t="s">
        <v>456</v>
      </c>
      <c r="I38" s="1236">
        <v>1.3714934502183429</v>
      </c>
      <c r="J38" s="1272" t="s">
        <v>456</v>
      </c>
      <c r="K38" s="1273" t="s">
        <v>456</v>
      </c>
      <c r="L38" s="1274">
        <v>1.2689662526944812</v>
      </c>
      <c r="M38" s="1275" t="s">
        <v>456</v>
      </c>
      <c r="N38" s="1276" t="s">
        <v>456</v>
      </c>
      <c r="O38" s="1277">
        <v>1.503350093028069</v>
      </c>
      <c r="P38" s="1275" t="s">
        <v>456</v>
      </c>
      <c r="Q38" s="1276" t="s">
        <v>456</v>
      </c>
      <c r="R38" s="1277">
        <v>1.6017192139413332</v>
      </c>
      <c r="S38" s="1272" t="s">
        <v>456</v>
      </c>
      <c r="T38" s="1273" t="s">
        <v>456</v>
      </c>
      <c r="U38" s="1300">
        <v>1.73</v>
      </c>
      <c r="V38" s="1308" t="s">
        <v>456</v>
      </c>
      <c r="W38" s="1317" t="s">
        <v>456</v>
      </c>
      <c r="X38" s="1249">
        <v>1.8117999999999999</v>
      </c>
    </row>
    <row r="39" spans="1:24" ht="15.95" customHeight="1">
      <c r="A39" s="359"/>
      <c r="B39" s="310"/>
      <c r="C39" s="388" t="s">
        <v>221</v>
      </c>
      <c r="D39" s="1278">
        <v>251271.087</v>
      </c>
      <c r="E39" s="1279">
        <v>884.82199999999989</v>
      </c>
      <c r="F39" s="1238">
        <v>1.4162929288249695</v>
      </c>
      <c r="G39" s="1278">
        <v>251373.823</v>
      </c>
      <c r="H39" s="1279">
        <v>890.46299999999997</v>
      </c>
      <c r="I39" s="1238">
        <v>1.4092533846277429</v>
      </c>
      <c r="J39" s="1280">
        <v>256510.617</v>
      </c>
      <c r="K39" s="1281">
        <v>879.81299999999999</v>
      </c>
      <c r="L39" s="1282">
        <v>1.3719712817968857</v>
      </c>
      <c r="M39" s="1283">
        <v>251987.264</v>
      </c>
      <c r="N39" s="1284">
        <v>892.26099999999997</v>
      </c>
      <c r="O39" s="1257">
        <v>1.436030535081152</v>
      </c>
      <c r="P39" s="1283">
        <v>253419.48017360101</v>
      </c>
      <c r="Q39" s="1284">
        <v>914.77426448300002</v>
      </c>
      <c r="R39" s="1257">
        <v>1.4478561473898435</v>
      </c>
      <c r="S39" s="1301">
        <v>255021.323</v>
      </c>
      <c r="T39" s="1302">
        <v>972.40899999999999</v>
      </c>
      <c r="U39" s="1296">
        <v>1.51</v>
      </c>
      <c r="V39" s="1307">
        <v>261414.924</v>
      </c>
      <c r="W39" s="1320">
        <v>965.75099999999998</v>
      </c>
      <c r="X39" s="1250">
        <v>1.47</v>
      </c>
    </row>
    <row r="40" spans="1:24" ht="15.95" customHeight="1">
      <c r="A40" s="359"/>
      <c r="B40" s="310"/>
      <c r="C40" s="387" t="s">
        <v>222</v>
      </c>
      <c r="D40" s="1278">
        <v>223120.992</v>
      </c>
      <c r="E40" s="1279">
        <v>848.97</v>
      </c>
      <c r="F40" s="1238">
        <v>1.5303529491831416</v>
      </c>
      <c r="G40" s="1278">
        <v>225105.11499999999</v>
      </c>
      <c r="H40" s="1279">
        <v>845.178</v>
      </c>
      <c r="I40" s="1238">
        <v>1.4936748839391727</v>
      </c>
      <c r="J40" s="1280">
        <v>228124.772</v>
      </c>
      <c r="K40" s="1281">
        <v>829.97500000000002</v>
      </c>
      <c r="L40" s="1282">
        <v>1.36</v>
      </c>
      <c r="M40" s="1283">
        <v>226327.158</v>
      </c>
      <c r="N40" s="1284">
        <v>849.59299999999996</v>
      </c>
      <c r="O40" s="1257">
        <v>1.5223854006557669</v>
      </c>
      <c r="P40" s="1283">
        <v>228574.94211428601</v>
      </c>
      <c r="Q40" s="1284">
        <v>868.68457890800005</v>
      </c>
      <c r="R40" s="1257">
        <v>1.5243509493151199</v>
      </c>
      <c r="S40" s="1301">
        <v>229924.09</v>
      </c>
      <c r="T40" s="1302">
        <v>923.17200000000003</v>
      </c>
      <c r="U40" s="1296">
        <v>1.59</v>
      </c>
      <c r="V40" s="1312">
        <v>234614.03599999999</v>
      </c>
      <c r="W40" s="1317">
        <v>909.93</v>
      </c>
      <c r="X40" s="1250">
        <v>1.54</v>
      </c>
    </row>
    <row r="41" spans="1:24" ht="15.95" customHeight="1" thickBot="1">
      <c r="A41" s="359"/>
      <c r="B41" s="310"/>
      <c r="C41" s="389" t="s">
        <v>223</v>
      </c>
      <c r="D41" s="1285">
        <v>28150.095000000001</v>
      </c>
      <c r="E41" s="1286">
        <v>35.850999999999999</v>
      </c>
      <c r="F41" s="1287">
        <v>0.51222539059258609</v>
      </c>
      <c r="G41" s="1285">
        <v>26268.707999999999</v>
      </c>
      <c r="H41" s="1286">
        <v>45.284999999999997</v>
      </c>
      <c r="I41" s="1287">
        <v>0.68581805956448583</v>
      </c>
      <c r="J41" s="1288">
        <v>28385.845000000001</v>
      </c>
      <c r="K41" s="1289">
        <v>49.838000000000001</v>
      </c>
      <c r="L41" s="1290">
        <v>0.70229369603053915</v>
      </c>
      <c r="M41" s="1291">
        <v>25660.106</v>
      </c>
      <c r="N41" s="1292">
        <v>42.668700000000001</v>
      </c>
      <c r="O41" s="1293">
        <v>0.67437477979761018</v>
      </c>
      <c r="P41" s="1291">
        <v>24844.538059314898</v>
      </c>
      <c r="Q41" s="1292">
        <v>46.089685574999997</v>
      </c>
      <c r="R41" s="1294">
        <v>0.74408798392591835</v>
      </c>
      <c r="S41" s="1303">
        <v>25097.233</v>
      </c>
      <c r="T41" s="1304">
        <v>49.237000000000002</v>
      </c>
      <c r="U41" s="1305">
        <v>0.78</v>
      </c>
      <c r="V41" s="1310">
        <v>26800.887999999999</v>
      </c>
      <c r="W41" s="1319">
        <v>55.820999999999998</v>
      </c>
      <c r="X41" s="1251">
        <v>0.83312164880506945</v>
      </c>
    </row>
    <row r="42" spans="1:24" ht="9" customHeight="1">
      <c r="A42" s="359"/>
      <c r="B42" s="310"/>
      <c r="C42" s="486"/>
      <c r="D42" s="471"/>
      <c r="E42" s="471"/>
      <c r="F42" s="471"/>
      <c r="G42" s="471"/>
      <c r="H42" s="471"/>
      <c r="I42" s="471"/>
      <c r="J42" s="471"/>
      <c r="K42" s="471"/>
      <c r="L42" s="471"/>
      <c r="M42" s="471"/>
      <c r="N42" s="471"/>
      <c r="O42" s="471"/>
      <c r="P42" s="471"/>
      <c r="Q42" s="471"/>
      <c r="R42" s="471"/>
      <c r="S42" s="471"/>
      <c r="T42" s="471"/>
      <c r="U42" s="471"/>
      <c r="V42" s="471"/>
      <c r="W42" s="471"/>
      <c r="X42" s="471"/>
    </row>
    <row r="43" spans="1:24">
      <c r="A43" s="380"/>
      <c r="B43" s="361"/>
      <c r="C43" s="363" t="s">
        <v>225</v>
      </c>
      <c r="D43" s="464"/>
      <c r="E43" s="464"/>
      <c r="F43" s="464"/>
      <c r="G43" s="464"/>
      <c r="H43" s="464"/>
      <c r="I43" s="464"/>
      <c r="J43" s="464"/>
      <c r="K43" s="464"/>
      <c r="L43" s="464"/>
      <c r="M43" s="464"/>
      <c r="N43" s="464"/>
      <c r="O43" s="464"/>
      <c r="P43" s="667"/>
      <c r="Q43" s="667"/>
      <c r="R43" s="667"/>
      <c r="S43" s="464"/>
      <c r="T43" s="464"/>
      <c r="U43" s="464"/>
      <c r="V43" s="464"/>
      <c r="W43" s="464"/>
      <c r="X43" s="464"/>
    </row>
    <row r="44" spans="1:24">
      <c r="A44" s="380"/>
      <c r="B44" s="361"/>
      <c r="C44" s="313"/>
      <c r="D44" s="464"/>
      <c r="E44" s="464"/>
      <c r="F44" s="464"/>
      <c r="G44" s="464"/>
      <c r="H44" s="464"/>
      <c r="I44" s="464"/>
      <c r="J44" s="464"/>
      <c r="K44" s="464"/>
      <c r="L44" s="464"/>
      <c r="M44" s="464"/>
      <c r="N44" s="464"/>
      <c r="O44" s="464"/>
      <c r="P44" s="667"/>
      <c r="Q44" s="667"/>
      <c r="R44" s="667"/>
      <c r="S44" s="464"/>
      <c r="T44" s="464"/>
      <c r="U44" s="464"/>
      <c r="V44" s="464"/>
      <c r="W44" s="464"/>
      <c r="X44" s="464"/>
    </row>
    <row r="45" spans="1:24">
      <c r="A45" s="380"/>
      <c r="B45" s="361"/>
      <c r="D45" s="464"/>
      <c r="E45" s="464"/>
      <c r="F45" s="464"/>
      <c r="G45" s="464"/>
      <c r="H45" s="464"/>
      <c r="I45" s="464"/>
      <c r="J45" s="464"/>
      <c r="K45" s="464"/>
      <c r="L45" s="464"/>
      <c r="M45" s="464"/>
      <c r="N45" s="464"/>
      <c r="O45" s="464"/>
      <c r="P45" s="667"/>
      <c r="Q45" s="667"/>
      <c r="R45" s="667"/>
      <c r="S45" s="464"/>
      <c r="T45" s="464"/>
      <c r="U45" s="464"/>
      <c r="V45" s="464"/>
      <c r="W45" s="464"/>
      <c r="X45" s="464"/>
    </row>
    <row r="46" spans="1:24">
      <c r="A46" s="361"/>
      <c r="B46" s="361"/>
      <c r="C46" s="362"/>
      <c r="D46" s="464"/>
      <c r="E46" s="464"/>
      <c r="F46" s="464"/>
      <c r="G46" s="464"/>
      <c r="H46" s="464"/>
      <c r="I46" s="464"/>
      <c r="J46" s="464"/>
      <c r="K46" s="464"/>
      <c r="L46" s="464"/>
      <c r="M46" s="464"/>
      <c r="N46" s="464"/>
      <c r="O46" s="464"/>
      <c r="P46" s="667"/>
      <c r="Q46" s="667"/>
      <c r="R46" s="667"/>
      <c r="S46" s="464"/>
      <c r="T46" s="464"/>
      <c r="U46" s="464"/>
      <c r="V46" s="464"/>
      <c r="W46" s="464"/>
      <c r="X46" s="464"/>
    </row>
    <row r="47" spans="1:24">
      <c r="A47" s="361"/>
      <c r="B47" s="361"/>
      <c r="C47" s="362"/>
      <c r="D47" s="464"/>
      <c r="E47" s="464"/>
      <c r="F47" s="464"/>
      <c r="G47" s="464"/>
      <c r="H47" s="464"/>
      <c r="I47" s="464"/>
      <c r="J47" s="464"/>
      <c r="K47" s="464"/>
      <c r="L47" s="464"/>
      <c r="M47" s="464"/>
      <c r="N47" s="464"/>
      <c r="O47" s="464"/>
      <c r="P47" s="667"/>
      <c r="Q47" s="667"/>
      <c r="R47" s="667"/>
      <c r="S47" s="464"/>
      <c r="T47" s="464"/>
      <c r="U47" s="464"/>
      <c r="V47" s="464"/>
      <c r="W47" s="464"/>
      <c r="X47" s="464"/>
    </row>
    <row r="48" spans="1:24">
      <c r="A48" s="361"/>
      <c r="B48" s="361"/>
      <c r="C48" s="384"/>
      <c r="D48" s="465"/>
      <c r="E48" s="465"/>
      <c r="F48" s="465"/>
      <c r="G48" s="465"/>
      <c r="H48" s="465"/>
      <c r="I48" s="465"/>
      <c r="J48" s="465"/>
      <c r="K48" s="465"/>
      <c r="L48" s="465"/>
      <c r="M48" s="465"/>
      <c r="N48" s="465"/>
      <c r="O48" s="465"/>
      <c r="P48" s="616"/>
      <c r="Q48" s="616"/>
      <c r="R48" s="616"/>
      <c r="S48" s="465"/>
      <c r="T48" s="465"/>
      <c r="U48" s="465"/>
      <c r="V48" s="465"/>
      <c r="W48" s="465"/>
      <c r="X48" s="465"/>
    </row>
    <row r="49" spans="1:24">
      <c r="A49" s="361"/>
      <c r="B49" s="361"/>
      <c r="C49" s="362"/>
      <c r="D49" s="464"/>
      <c r="E49" s="464"/>
      <c r="F49" s="464"/>
      <c r="G49" s="464"/>
      <c r="H49" s="464"/>
      <c r="I49" s="464"/>
      <c r="J49" s="464"/>
      <c r="K49" s="464"/>
      <c r="L49" s="464"/>
      <c r="M49" s="464"/>
      <c r="N49" s="464"/>
      <c r="O49" s="464"/>
      <c r="P49" s="667"/>
      <c r="Q49" s="667"/>
      <c r="R49" s="667"/>
      <c r="S49" s="464"/>
      <c r="T49" s="464"/>
      <c r="U49" s="464"/>
      <c r="V49" s="464"/>
      <c r="W49" s="464"/>
      <c r="X49" s="464"/>
    </row>
    <row r="50" spans="1:24">
      <c r="A50" s="361"/>
      <c r="B50" s="361"/>
      <c r="C50" s="362"/>
      <c r="D50" s="464"/>
      <c r="E50" s="464"/>
      <c r="F50" s="464"/>
      <c r="G50" s="464"/>
      <c r="H50" s="464"/>
      <c r="I50" s="464"/>
      <c r="J50" s="464"/>
      <c r="K50" s="464"/>
      <c r="L50" s="464"/>
      <c r="M50" s="464"/>
      <c r="N50" s="464"/>
      <c r="O50" s="464"/>
      <c r="P50" s="667"/>
      <c r="Q50" s="667"/>
      <c r="R50" s="667"/>
      <c r="S50" s="464"/>
      <c r="T50" s="464"/>
      <c r="U50" s="464"/>
      <c r="V50" s="464"/>
      <c r="W50" s="464"/>
      <c r="X50" s="464"/>
    </row>
    <row r="51" spans="1:24">
      <c r="A51" s="361"/>
      <c r="B51" s="361"/>
      <c r="C51" s="362"/>
      <c r="D51" s="466"/>
      <c r="E51" s="466"/>
      <c r="F51" s="466"/>
      <c r="G51" s="466"/>
      <c r="H51" s="466"/>
      <c r="I51" s="466"/>
      <c r="J51" s="466"/>
      <c r="K51" s="466"/>
      <c r="L51" s="466"/>
      <c r="M51" s="466"/>
      <c r="N51" s="466"/>
      <c r="O51" s="466"/>
      <c r="P51" s="617"/>
      <c r="Q51" s="617"/>
      <c r="R51" s="617"/>
      <c r="S51" s="466"/>
      <c r="T51" s="466"/>
      <c r="U51" s="466"/>
      <c r="V51" s="466"/>
      <c r="W51" s="466"/>
      <c r="X51" s="466"/>
    </row>
    <row r="52" spans="1:24">
      <c r="A52" s="361"/>
      <c r="B52" s="361"/>
      <c r="C52" s="384"/>
      <c r="D52" s="466"/>
      <c r="E52" s="466"/>
      <c r="F52" s="466"/>
      <c r="G52" s="466"/>
      <c r="H52" s="466"/>
      <c r="I52" s="466"/>
      <c r="J52" s="466"/>
      <c r="K52" s="466"/>
      <c r="L52" s="466"/>
      <c r="M52" s="466"/>
      <c r="N52" s="466"/>
      <c r="O52" s="466"/>
      <c r="P52" s="617"/>
      <c r="Q52" s="617"/>
      <c r="R52" s="617"/>
      <c r="S52" s="466"/>
      <c r="T52" s="466"/>
      <c r="U52" s="466"/>
      <c r="V52" s="466"/>
      <c r="W52" s="466"/>
      <c r="X52" s="466"/>
    </row>
    <row r="53" spans="1:24">
      <c r="A53" s="361"/>
      <c r="B53" s="361"/>
      <c r="C53" s="362"/>
      <c r="D53" s="466"/>
      <c r="E53" s="466"/>
      <c r="F53" s="466"/>
      <c r="G53" s="466"/>
      <c r="H53" s="466"/>
      <c r="I53" s="466"/>
      <c r="J53" s="466"/>
      <c r="K53" s="466"/>
      <c r="L53" s="466"/>
      <c r="M53" s="466"/>
      <c r="N53" s="466"/>
      <c r="O53" s="466"/>
      <c r="P53" s="617"/>
      <c r="Q53" s="617"/>
      <c r="R53" s="617"/>
      <c r="S53" s="466"/>
      <c r="T53" s="466"/>
      <c r="U53" s="466"/>
      <c r="V53" s="466"/>
      <c r="W53" s="466"/>
      <c r="X53" s="466"/>
    </row>
    <row r="54" spans="1:24">
      <c r="A54" s="361"/>
      <c r="B54" s="361"/>
      <c r="C54" s="362"/>
      <c r="D54" s="466"/>
      <c r="E54" s="466"/>
      <c r="F54" s="466"/>
      <c r="G54" s="466"/>
      <c r="H54" s="466"/>
      <c r="I54" s="466"/>
      <c r="J54" s="466"/>
      <c r="K54" s="466"/>
      <c r="L54" s="466"/>
      <c r="M54" s="466"/>
      <c r="N54" s="466"/>
      <c r="O54" s="466"/>
      <c r="P54" s="617"/>
      <c r="Q54" s="617"/>
      <c r="R54" s="617"/>
      <c r="S54" s="466"/>
      <c r="T54" s="466"/>
      <c r="U54" s="466"/>
      <c r="V54" s="466"/>
      <c r="W54" s="466"/>
      <c r="X54" s="466"/>
    </row>
    <row r="55" spans="1:24">
      <c r="A55" s="361"/>
      <c r="B55" s="361"/>
      <c r="C55" s="362"/>
      <c r="D55" s="466"/>
      <c r="E55" s="466"/>
      <c r="F55" s="466"/>
      <c r="G55" s="466"/>
      <c r="H55" s="466"/>
      <c r="I55" s="466"/>
      <c r="J55" s="466"/>
      <c r="K55" s="466"/>
      <c r="L55" s="466"/>
      <c r="M55" s="466"/>
      <c r="N55" s="466"/>
      <c r="O55" s="466"/>
      <c r="P55" s="617"/>
      <c r="Q55" s="617"/>
      <c r="R55" s="617"/>
      <c r="S55" s="466"/>
      <c r="T55" s="466"/>
      <c r="U55" s="466"/>
      <c r="V55" s="466"/>
      <c r="W55" s="466"/>
      <c r="X55" s="466"/>
    </row>
    <row r="56" spans="1:24">
      <c r="A56" s="361"/>
      <c r="B56" s="361"/>
      <c r="C56" s="363"/>
      <c r="D56" s="467"/>
      <c r="E56" s="467"/>
      <c r="F56" s="467"/>
      <c r="G56" s="467"/>
      <c r="H56" s="467"/>
      <c r="I56" s="467"/>
      <c r="J56" s="467"/>
      <c r="K56" s="467"/>
      <c r="L56" s="467"/>
      <c r="M56" s="467"/>
      <c r="N56" s="467"/>
      <c r="O56" s="467"/>
      <c r="P56" s="618"/>
      <c r="Q56" s="618"/>
      <c r="R56" s="618"/>
      <c r="S56" s="467"/>
      <c r="T56" s="467"/>
      <c r="U56" s="467"/>
      <c r="V56" s="467"/>
      <c r="W56" s="467"/>
      <c r="X56" s="467"/>
    </row>
    <row r="57" spans="1:24">
      <c r="A57" s="361"/>
      <c r="B57" s="361"/>
      <c r="C57" s="385"/>
      <c r="D57" s="363"/>
      <c r="E57" s="363"/>
      <c r="F57" s="363"/>
      <c r="G57" s="363"/>
      <c r="H57" s="363"/>
      <c r="I57" s="363"/>
      <c r="J57" s="363"/>
      <c r="K57" s="363"/>
      <c r="L57" s="363"/>
      <c r="M57" s="363"/>
      <c r="N57" s="363"/>
      <c r="O57" s="363"/>
      <c r="P57" s="602"/>
      <c r="Q57" s="602"/>
      <c r="R57" s="602"/>
      <c r="S57" s="363"/>
      <c r="T57" s="363"/>
      <c r="U57" s="363"/>
      <c r="V57" s="363"/>
      <c r="W57" s="363"/>
      <c r="X57" s="363"/>
    </row>
    <row r="58" spans="1:24">
      <c r="A58" s="361"/>
      <c r="B58" s="361"/>
      <c r="C58" s="385"/>
      <c r="D58" s="363"/>
      <c r="E58" s="363"/>
      <c r="F58" s="363"/>
      <c r="G58" s="363"/>
      <c r="H58" s="363"/>
      <c r="I58" s="363"/>
      <c r="J58" s="363"/>
      <c r="K58" s="363"/>
      <c r="L58" s="363"/>
      <c r="M58" s="363"/>
      <c r="N58" s="363"/>
      <c r="O58" s="363"/>
      <c r="P58" s="602"/>
      <c r="Q58" s="602"/>
      <c r="R58" s="602"/>
      <c r="S58" s="363"/>
      <c r="T58" s="363"/>
      <c r="U58" s="363"/>
      <c r="V58" s="363"/>
      <c r="W58" s="363"/>
      <c r="X58" s="363"/>
    </row>
    <row r="59" spans="1:24">
      <c r="A59" s="302"/>
      <c r="B59" s="302"/>
      <c r="C59" s="385"/>
      <c r="D59" s="302"/>
      <c r="E59" s="302"/>
      <c r="F59" s="302"/>
      <c r="G59" s="302"/>
      <c r="H59" s="302"/>
      <c r="I59" s="302"/>
      <c r="J59" s="302"/>
      <c r="K59" s="302"/>
      <c r="L59" s="302"/>
      <c r="M59" s="302"/>
      <c r="N59" s="302"/>
      <c r="O59" s="302"/>
      <c r="P59" s="591"/>
      <c r="Q59" s="591"/>
      <c r="R59" s="591"/>
      <c r="S59" s="302"/>
      <c r="T59" s="302"/>
      <c r="U59" s="302"/>
      <c r="V59" s="302"/>
      <c r="W59" s="302"/>
      <c r="X59" s="302"/>
    </row>
    <row r="60" spans="1:24">
      <c r="A60" s="302"/>
      <c r="B60" s="302"/>
      <c r="C60" s="302"/>
      <c r="D60" s="302"/>
      <c r="E60" s="302"/>
      <c r="F60" s="302"/>
      <c r="G60" s="302"/>
      <c r="H60" s="302"/>
      <c r="I60" s="302"/>
      <c r="J60" s="302"/>
      <c r="K60" s="302"/>
      <c r="L60" s="302"/>
      <c r="M60" s="302"/>
      <c r="N60" s="302"/>
      <c r="O60" s="302"/>
      <c r="P60" s="591"/>
      <c r="Q60" s="591"/>
      <c r="R60" s="591"/>
      <c r="S60" s="302"/>
      <c r="T60" s="302"/>
      <c r="U60" s="302"/>
      <c r="V60" s="302"/>
      <c r="W60" s="302"/>
      <c r="X60" s="302"/>
    </row>
    <row r="61" spans="1:24" ht="19.5">
      <c r="A61" s="302"/>
      <c r="B61" s="302"/>
      <c r="C61" s="300"/>
      <c r="D61" s="300"/>
      <c r="E61" s="300"/>
      <c r="F61" s="300"/>
      <c r="G61" s="300"/>
      <c r="H61" s="300"/>
      <c r="I61" s="300"/>
      <c r="J61" s="300"/>
      <c r="K61" s="300"/>
      <c r="L61" s="300"/>
      <c r="M61" s="300"/>
      <c r="N61" s="300"/>
      <c r="O61" s="300"/>
      <c r="P61" s="846"/>
      <c r="Q61" s="846"/>
      <c r="R61" s="846"/>
      <c r="S61" s="300"/>
      <c r="T61" s="300"/>
      <c r="U61" s="300"/>
      <c r="V61" s="300"/>
      <c r="W61" s="300"/>
      <c r="X61" s="300"/>
    </row>
    <row r="62" spans="1:24">
      <c r="A62" s="302"/>
      <c r="B62" s="302"/>
      <c r="C62" s="302"/>
      <c r="D62" s="302"/>
      <c r="E62" s="302"/>
      <c r="F62" s="302"/>
      <c r="G62" s="302"/>
      <c r="H62" s="302"/>
      <c r="I62" s="302"/>
      <c r="J62" s="302"/>
      <c r="K62" s="302"/>
      <c r="L62" s="302"/>
      <c r="M62" s="302"/>
      <c r="N62" s="302"/>
      <c r="O62" s="302"/>
      <c r="P62" s="591"/>
      <c r="Q62" s="591"/>
      <c r="R62" s="591"/>
      <c r="S62" s="302"/>
      <c r="T62" s="302"/>
      <c r="U62" s="302"/>
      <c r="V62" s="302"/>
      <c r="W62" s="302"/>
      <c r="X62" s="302"/>
    </row>
    <row r="63" spans="1:24">
      <c r="A63" s="302"/>
      <c r="B63" s="302"/>
      <c r="C63" s="302"/>
      <c r="D63" s="302"/>
      <c r="E63" s="302"/>
      <c r="F63" s="302"/>
      <c r="G63" s="302"/>
      <c r="H63" s="302"/>
      <c r="I63" s="302"/>
      <c r="J63" s="302"/>
      <c r="K63" s="302"/>
      <c r="L63" s="302"/>
      <c r="M63" s="302"/>
      <c r="N63" s="302"/>
      <c r="O63" s="302"/>
      <c r="P63" s="591"/>
      <c r="Q63" s="591"/>
      <c r="R63" s="591"/>
      <c r="S63" s="302"/>
      <c r="T63" s="302"/>
      <c r="U63" s="302"/>
      <c r="V63" s="302"/>
      <c r="W63" s="302"/>
      <c r="X63" s="302"/>
    </row>
    <row r="64" spans="1:24" ht="18">
      <c r="A64" s="302"/>
      <c r="B64" s="302"/>
      <c r="C64" s="364"/>
      <c r="D64" s="468"/>
      <c r="E64" s="468"/>
      <c r="F64" s="468"/>
      <c r="G64" s="468"/>
      <c r="H64" s="468"/>
      <c r="I64" s="468"/>
      <c r="J64" s="468"/>
      <c r="K64" s="468"/>
      <c r="L64" s="468"/>
      <c r="M64" s="468"/>
      <c r="N64" s="468"/>
      <c r="O64" s="468"/>
      <c r="P64" s="619"/>
      <c r="Q64" s="619"/>
      <c r="R64" s="619"/>
      <c r="S64" s="468"/>
      <c r="T64" s="468"/>
      <c r="U64" s="468"/>
      <c r="V64" s="468"/>
      <c r="W64" s="468"/>
      <c r="X64" s="468"/>
    </row>
    <row r="65" spans="1:24" ht="15.75">
      <c r="A65" s="302"/>
      <c r="B65" s="302"/>
      <c r="C65" s="386"/>
      <c r="D65" s="469"/>
      <c r="E65" s="469"/>
      <c r="F65" s="469"/>
      <c r="G65" s="469"/>
      <c r="H65" s="469"/>
      <c r="I65" s="469"/>
      <c r="J65" s="469"/>
      <c r="K65" s="469"/>
      <c r="L65" s="469"/>
      <c r="M65" s="469"/>
      <c r="N65" s="469"/>
      <c r="O65" s="469"/>
      <c r="P65" s="620"/>
      <c r="Q65" s="620"/>
      <c r="R65" s="620"/>
      <c r="S65" s="469"/>
      <c r="T65" s="469"/>
      <c r="U65" s="469"/>
      <c r="V65" s="469"/>
      <c r="W65" s="469"/>
      <c r="X65" s="469"/>
    </row>
    <row r="66" spans="1:24">
      <c r="A66" s="361"/>
      <c r="B66" s="361"/>
      <c r="C66" s="365"/>
      <c r="D66" s="472"/>
      <c r="E66" s="472"/>
      <c r="F66" s="472"/>
      <c r="G66" s="472"/>
      <c r="H66" s="472"/>
      <c r="I66" s="472"/>
      <c r="J66" s="472"/>
      <c r="K66" s="472"/>
      <c r="L66" s="472"/>
      <c r="M66" s="472"/>
      <c r="N66" s="472"/>
      <c r="O66" s="472"/>
      <c r="P66" s="622"/>
      <c r="Q66" s="622"/>
      <c r="R66" s="622"/>
      <c r="S66" s="472"/>
      <c r="T66" s="472"/>
      <c r="U66" s="472"/>
      <c r="V66" s="472"/>
      <c r="W66" s="472"/>
      <c r="X66" s="472"/>
    </row>
    <row r="67" spans="1:24">
      <c r="A67" s="361"/>
      <c r="B67" s="361"/>
      <c r="C67" s="383"/>
      <c r="D67" s="463"/>
      <c r="E67" s="463"/>
      <c r="F67" s="463"/>
      <c r="G67" s="463"/>
      <c r="H67" s="463"/>
      <c r="I67" s="463"/>
      <c r="J67" s="463"/>
      <c r="K67" s="463"/>
      <c r="L67" s="463"/>
      <c r="M67" s="463"/>
      <c r="N67" s="463"/>
      <c r="O67" s="463"/>
      <c r="P67" s="614"/>
      <c r="Q67" s="614"/>
      <c r="R67" s="614"/>
      <c r="S67" s="463"/>
      <c r="T67" s="463"/>
      <c r="U67" s="463"/>
      <c r="V67" s="463"/>
      <c r="W67" s="463"/>
      <c r="X67" s="463"/>
    </row>
    <row r="68" spans="1:24">
      <c r="A68" s="361"/>
      <c r="B68" s="361"/>
      <c r="C68" s="362"/>
      <c r="D68" s="464"/>
      <c r="E68" s="464"/>
      <c r="F68" s="464"/>
      <c r="G68" s="464"/>
      <c r="H68" s="464"/>
      <c r="I68" s="464"/>
      <c r="J68" s="464"/>
      <c r="K68" s="464"/>
      <c r="L68" s="464"/>
      <c r="M68" s="464"/>
      <c r="N68" s="464"/>
      <c r="O68" s="464"/>
      <c r="P68" s="667"/>
      <c r="Q68" s="667"/>
      <c r="R68" s="667"/>
      <c r="S68" s="464"/>
      <c r="T68" s="464"/>
      <c r="U68" s="464"/>
      <c r="V68" s="464"/>
      <c r="W68" s="464"/>
      <c r="X68" s="464"/>
    </row>
    <row r="69" spans="1:24">
      <c r="A69" s="361"/>
      <c r="B69" s="361"/>
      <c r="C69" s="362"/>
      <c r="D69" s="464"/>
      <c r="E69" s="464"/>
      <c r="F69" s="464"/>
      <c r="G69" s="464"/>
      <c r="H69" s="464"/>
      <c r="I69" s="464"/>
      <c r="J69" s="464"/>
      <c r="K69" s="464"/>
      <c r="L69" s="464"/>
      <c r="M69" s="464"/>
      <c r="N69" s="464"/>
      <c r="O69" s="464"/>
      <c r="P69" s="667"/>
      <c r="Q69" s="667"/>
      <c r="R69" s="667"/>
      <c r="S69" s="464"/>
      <c r="T69" s="464"/>
      <c r="U69" s="464"/>
      <c r="V69" s="464"/>
      <c r="W69" s="464"/>
      <c r="X69" s="464"/>
    </row>
    <row r="70" spans="1:24">
      <c r="A70" s="361"/>
      <c r="B70" s="361"/>
      <c r="C70" s="362"/>
      <c r="D70" s="464"/>
      <c r="E70" s="464"/>
      <c r="F70" s="464"/>
      <c r="G70" s="464"/>
      <c r="H70" s="464"/>
      <c r="I70" s="464"/>
      <c r="J70" s="464"/>
      <c r="K70" s="464"/>
      <c r="L70" s="464"/>
      <c r="M70" s="464"/>
      <c r="N70" s="464"/>
      <c r="O70" s="464"/>
      <c r="P70" s="667"/>
      <c r="Q70" s="667"/>
      <c r="R70" s="667"/>
      <c r="S70" s="464"/>
      <c r="T70" s="464"/>
      <c r="U70" s="464"/>
      <c r="V70" s="464"/>
      <c r="W70" s="464"/>
      <c r="X70" s="464"/>
    </row>
    <row r="71" spans="1:24">
      <c r="A71" s="361"/>
      <c r="B71" s="361"/>
      <c r="C71" s="362"/>
      <c r="D71" s="464"/>
      <c r="E71" s="464"/>
      <c r="F71" s="464"/>
      <c r="G71" s="464"/>
      <c r="H71" s="464"/>
      <c r="I71" s="464"/>
      <c r="J71" s="464"/>
      <c r="K71" s="464"/>
      <c r="L71" s="464"/>
      <c r="M71" s="464"/>
      <c r="N71" s="464"/>
      <c r="O71" s="464"/>
      <c r="P71" s="667"/>
      <c r="Q71" s="667"/>
      <c r="R71" s="667"/>
      <c r="S71" s="464"/>
      <c r="T71" s="464"/>
      <c r="U71" s="464"/>
      <c r="V71" s="464"/>
      <c r="W71" s="464"/>
      <c r="X71" s="464"/>
    </row>
    <row r="72" spans="1:24">
      <c r="A72" s="361"/>
      <c r="B72" s="361"/>
      <c r="C72" s="362"/>
      <c r="D72" s="464"/>
      <c r="E72" s="464"/>
      <c r="F72" s="464"/>
      <c r="G72" s="464"/>
      <c r="H72" s="464"/>
      <c r="I72" s="464"/>
      <c r="J72" s="464"/>
      <c r="K72" s="464"/>
      <c r="L72" s="464"/>
      <c r="M72" s="464"/>
      <c r="N72" s="464"/>
      <c r="O72" s="464"/>
      <c r="P72" s="667"/>
      <c r="Q72" s="667"/>
      <c r="R72" s="667"/>
      <c r="S72" s="464"/>
      <c r="T72" s="464"/>
      <c r="U72" s="464"/>
      <c r="V72" s="464"/>
      <c r="W72" s="464"/>
      <c r="X72" s="464"/>
    </row>
    <row r="73" spans="1:24">
      <c r="A73" s="361"/>
      <c r="B73" s="361"/>
      <c r="C73" s="384"/>
      <c r="D73" s="465"/>
      <c r="E73" s="465"/>
      <c r="F73" s="465"/>
      <c r="G73" s="465"/>
      <c r="H73" s="465"/>
      <c r="I73" s="465"/>
      <c r="J73" s="465"/>
      <c r="K73" s="465"/>
      <c r="L73" s="465"/>
      <c r="M73" s="465"/>
      <c r="N73" s="465"/>
      <c r="O73" s="465"/>
      <c r="P73" s="616"/>
      <c r="Q73" s="616"/>
      <c r="R73" s="616"/>
      <c r="S73" s="465"/>
      <c r="T73" s="465"/>
      <c r="U73" s="465"/>
      <c r="V73" s="465"/>
      <c r="W73" s="465"/>
      <c r="X73" s="465"/>
    </row>
    <row r="74" spans="1:24">
      <c r="A74" s="361"/>
      <c r="B74" s="361"/>
      <c r="C74" s="362"/>
      <c r="D74" s="464"/>
      <c r="E74" s="464"/>
      <c r="F74" s="464"/>
      <c r="G74" s="464"/>
      <c r="H74" s="464"/>
      <c r="I74" s="464"/>
      <c r="J74" s="464"/>
      <c r="K74" s="464"/>
      <c r="L74" s="464"/>
      <c r="M74" s="464"/>
      <c r="N74" s="464"/>
      <c r="O74" s="464"/>
      <c r="P74" s="667"/>
      <c r="Q74" s="667"/>
      <c r="R74" s="667"/>
      <c r="S74" s="464"/>
      <c r="T74" s="464"/>
      <c r="U74" s="464"/>
      <c r="V74" s="464"/>
      <c r="W74" s="464"/>
      <c r="X74" s="464"/>
    </row>
    <row r="75" spans="1:24">
      <c r="A75" s="361"/>
      <c r="B75" s="361"/>
      <c r="C75" s="362"/>
      <c r="D75" s="464"/>
      <c r="E75" s="464"/>
      <c r="F75" s="464"/>
      <c r="G75" s="464"/>
      <c r="H75" s="464"/>
      <c r="I75" s="464"/>
      <c r="J75" s="464"/>
      <c r="K75" s="464"/>
      <c r="L75" s="464"/>
      <c r="M75" s="464"/>
      <c r="N75" s="464"/>
      <c r="O75" s="464"/>
      <c r="P75" s="667"/>
      <c r="Q75" s="667"/>
      <c r="R75" s="667"/>
      <c r="S75" s="464"/>
      <c r="T75" s="464"/>
      <c r="U75" s="464"/>
      <c r="V75" s="464"/>
      <c r="W75" s="464"/>
      <c r="X75" s="464"/>
    </row>
    <row r="76" spans="1:24">
      <c r="A76" s="361"/>
      <c r="B76" s="361"/>
      <c r="C76" s="362"/>
      <c r="D76" s="466"/>
      <c r="E76" s="466"/>
      <c r="F76" s="466"/>
      <c r="G76" s="466"/>
      <c r="H76" s="466"/>
      <c r="I76" s="466"/>
      <c r="J76" s="466"/>
      <c r="K76" s="466"/>
      <c r="L76" s="466"/>
      <c r="M76" s="466"/>
      <c r="N76" s="466"/>
      <c r="O76" s="466"/>
      <c r="P76" s="617"/>
      <c r="Q76" s="617"/>
      <c r="R76" s="617"/>
      <c r="S76" s="466"/>
      <c r="T76" s="466"/>
      <c r="U76" s="466"/>
      <c r="V76" s="466"/>
      <c r="W76" s="466"/>
      <c r="X76" s="466"/>
    </row>
    <row r="77" spans="1:24">
      <c r="A77" s="361"/>
      <c r="B77" s="361"/>
      <c r="C77" s="384"/>
      <c r="D77" s="466"/>
      <c r="E77" s="466"/>
      <c r="F77" s="466"/>
      <c r="G77" s="466"/>
      <c r="H77" s="466"/>
      <c r="I77" s="466"/>
      <c r="J77" s="466"/>
      <c r="K77" s="466"/>
      <c r="L77" s="466"/>
      <c r="M77" s="466"/>
      <c r="N77" s="466"/>
      <c r="O77" s="466"/>
      <c r="P77" s="617"/>
      <c r="Q77" s="617"/>
      <c r="R77" s="617"/>
      <c r="S77" s="466"/>
      <c r="T77" s="466"/>
      <c r="U77" s="466"/>
      <c r="V77" s="466"/>
      <c r="W77" s="466"/>
      <c r="X77" s="466"/>
    </row>
    <row r="78" spans="1:24">
      <c r="A78" s="361"/>
      <c r="B78" s="361"/>
      <c r="C78" s="362"/>
      <c r="D78" s="466"/>
      <c r="E78" s="466"/>
      <c r="F78" s="466"/>
      <c r="G78" s="466"/>
      <c r="H78" s="466"/>
      <c r="I78" s="466"/>
      <c r="J78" s="466"/>
      <c r="K78" s="466"/>
      <c r="L78" s="466"/>
      <c r="M78" s="466"/>
      <c r="N78" s="466"/>
      <c r="O78" s="466"/>
      <c r="P78" s="617"/>
      <c r="Q78" s="617"/>
      <c r="R78" s="617"/>
      <c r="S78" s="466"/>
      <c r="T78" s="466"/>
      <c r="U78" s="466"/>
      <c r="V78" s="466"/>
      <c r="W78" s="466"/>
      <c r="X78" s="466"/>
    </row>
    <row r="79" spans="1:24">
      <c r="A79" s="361"/>
      <c r="B79" s="361"/>
      <c r="C79" s="362"/>
      <c r="D79" s="466"/>
      <c r="E79" s="466"/>
      <c r="F79" s="466"/>
      <c r="G79" s="466"/>
      <c r="H79" s="466"/>
      <c r="I79" s="466"/>
      <c r="J79" s="466"/>
      <c r="K79" s="466"/>
      <c r="L79" s="466"/>
      <c r="M79" s="466"/>
      <c r="N79" s="466"/>
      <c r="O79" s="466"/>
      <c r="P79" s="617"/>
      <c r="Q79" s="617"/>
      <c r="R79" s="617"/>
      <c r="S79" s="466"/>
      <c r="T79" s="466"/>
      <c r="U79" s="466"/>
      <c r="V79" s="466"/>
      <c r="W79" s="466"/>
      <c r="X79" s="466"/>
    </row>
    <row r="80" spans="1:24">
      <c r="A80" s="361"/>
      <c r="B80" s="361"/>
      <c r="C80" s="362"/>
      <c r="D80" s="466"/>
      <c r="E80" s="466"/>
      <c r="F80" s="466"/>
      <c r="G80" s="466"/>
      <c r="H80" s="466"/>
      <c r="I80" s="466"/>
      <c r="J80" s="466"/>
      <c r="K80" s="466"/>
      <c r="L80" s="466"/>
      <c r="M80" s="466"/>
      <c r="N80" s="466"/>
      <c r="O80" s="466"/>
      <c r="P80" s="617"/>
      <c r="Q80" s="617"/>
      <c r="R80" s="617"/>
      <c r="S80" s="466"/>
      <c r="T80" s="466"/>
      <c r="U80" s="466"/>
      <c r="V80" s="466"/>
      <c r="W80" s="466"/>
      <c r="X80" s="466"/>
    </row>
    <row r="81" spans="1:24">
      <c r="A81" s="361"/>
      <c r="B81" s="361"/>
      <c r="C81" s="362"/>
      <c r="D81" s="466"/>
      <c r="E81" s="466"/>
      <c r="F81" s="466"/>
      <c r="G81" s="466"/>
      <c r="H81" s="466"/>
      <c r="I81" s="466"/>
      <c r="J81" s="466"/>
      <c r="K81" s="466"/>
      <c r="L81" s="466"/>
      <c r="M81" s="466"/>
      <c r="N81" s="466"/>
      <c r="O81" s="466"/>
      <c r="P81" s="617"/>
      <c r="Q81" s="617"/>
      <c r="R81" s="617"/>
      <c r="S81" s="466"/>
      <c r="T81" s="466"/>
      <c r="U81" s="466"/>
      <c r="V81" s="466"/>
      <c r="W81" s="466"/>
      <c r="X81" s="466"/>
    </row>
    <row r="82" spans="1:24">
      <c r="A82" s="361"/>
      <c r="B82" s="361"/>
      <c r="C82" s="362"/>
      <c r="D82" s="466"/>
      <c r="E82" s="466"/>
      <c r="F82" s="466"/>
      <c r="G82" s="466"/>
      <c r="H82" s="466"/>
      <c r="I82" s="466"/>
      <c r="J82" s="466"/>
      <c r="K82" s="466"/>
      <c r="L82" s="466"/>
      <c r="M82" s="466"/>
      <c r="N82" s="466"/>
      <c r="O82" s="466"/>
      <c r="P82" s="617"/>
      <c r="Q82" s="617"/>
      <c r="R82" s="617"/>
      <c r="S82" s="466"/>
      <c r="T82" s="466"/>
      <c r="U82" s="466"/>
      <c r="V82" s="466"/>
      <c r="W82" s="466"/>
      <c r="X82" s="466"/>
    </row>
    <row r="83" spans="1:24">
      <c r="A83" s="361"/>
      <c r="B83" s="361"/>
      <c r="C83" s="363"/>
      <c r="D83" s="467"/>
      <c r="E83" s="467"/>
      <c r="F83" s="467"/>
      <c r="G83" s="467"/>
      <c r="H83" s="467"/>
      <c r="I83" s="467"/>
      <c r="J83" s="467"/>
      <c r="K83" s="467"/>
      <c r="L83" s="467"/>
      <c r="M83" s="467"/>
      <c r="N83" s="467"/>
      <c r="O83" s="467"/>
      <c r="P83" s="618"/>
      <c r="Q83" s="618"/>
      <c r="R83" s="618"/>
      <c r="S83" s="467"/>
      <c r="T83" s="467"/>
      <c r="U83" s="467"/>
      <c r="V83" s="467"/>
      <c r="W83" s="467"/>
      <c r="X83" s="467"/>
    </row>
    <row r="84" spans="1:24" ht="15.75">
      <c r="A84" s="302"/>
      <c r="B84" s="302"/>
      <c r="C84" s="386"/>
      <c r="D84" s="470"/>
      <c r="E84" s="470"/>
      <c r="F84" s="470"/>
      <c r="G84" s="470"/>
      <c r="H84" s="470"/>
      <c r="I84" s="470"/>
      <c r="J84" s="470"/>
      <c r="K84" s="470"/>
      <c r="L84" s="470"/>
      <c r="M84" s="470"/>
      <c r="N84" s="470"/>
      <c r="O84" s="470"/>
      <c r="P84" s="621"/>
      <c r="Q84" s="621"/>
      <c r="R84" s="621"/>
      <c r="S84" s="470"/>
      <c r="T84" s="470"/>
      <c r="U84" s="470"/>
      <c r="V84" s="470"/>
      <c r="W84" s="470"/>
      <c r="X84" s="470"/>
    </row>
    <row r="85" spans="1:24">
      <c r="A85" s="361"/>
      <c r="B85" s="361"/>
      <c r="C85" s="365"/>
      <c r="D85" s="472"/>
      <c r="E85" s="472"/>
      <c r="F85" s="472"/>
      <c r="G85" s="472"/>
      <c r="H85" s="472"/>
      <c r="I85" s="472"/>
      <c r="J85" s="472"/>
      <c r="K85" s="472"/>
      <c r="L85" s="472"/>
      <c r="M85" s="472"/>
      <c r="N85" s="472"/>
      <c r="O85" s="472"/>
      <c r="P85" s="622"/>
      <c r="Q85" s="622"/>
      <c r="R85" s="622"/>
      <c r="S85" s="472"/>
      <c r="T85" s="472"/>
      <c r="U85" s="472"/>
      <c r="V85" s="472"/>
      <c r="W85" s="472"/>
      <c r="X85" s="472"/>
    </row>
    <row r="86" spans="1:24">
      <c r="A86" s="361"/>
      <c r="B86" s="361"/>
      <c r="C86" s="383"/>
      <c r="D86" s="463"/>
      <c r="E86" s="463"/>
      <c r="F86" s="463"/>
      <c r="G86" s="463"/>
      <c r="H86" s="463"/>
      <c r="I86" s="463"/>
      <c r="J86" s="463"/>
      <c r="K86" s="463"/>
      <c r="L86" s="463"/>
      <c r="M86" s="463"/>
      <c r="N86" s="463"/>
      <c r="O86" s="463"/>
      <c r="P86" s="614"/>
      <c r="Q86" s="614"/>
      <c r="R86" s="614"/>
      <c r="S86" s="463"/>
      <c r="T86" s="463"/>
      <c r="U86" s="463"/>
      <c r="V86" s="463"/>
      <c r="W86" s="463"/>
      <c r="X86" s="463"/>
    </row>
    <row r="87" spans="1:24">
      <c r="A87" s="361"/>
      <c r="B87" s="361"/>
      <c r="C87" s="362"/>
      <c r="D87" s="464"/>
      <c r="E87" s="464"/>
      <c r="F87" s="464"/>
      <c r="G87" s="464"/>
      <c r="H87" s="464"/>
      <c r="I87" s="464"/>
      <c r="J87" s="464"/>
      <c r="K87" s="464"/>
      <c r="L87" s="464"/>
      <c r="M87" s="464"/>
      <c r="N87" s="464"/>
      <c r="O87" s="464"/>
      <c r="P87" s="667"/>
      <c r="Q87" s="667"/>
      <c r="R87" s="667"/>
      <c r="S87" s="464"/>
      <c r="T87" s="464"/>
      <c r="U87" s="464"/>
      <c r="V87" s="464"/>
      <c r="W87" s="464"/>
      <c r="X87" s="464"/>
    </row>
    <row r="88" spans="1:24">
      <c r="A88" s="361"/>
      <c r="B88" s="361"/>
      <c r="C88" s="362"/>
      <c r="D88" s="464"/>
      <c r="E88" s="464"/>
      <c r="F88" s="464"/>
      <c r="G88" s="464"/>
      <c r="H88" s="464"/>
      <c r="I88" s="464"/>
      <c r="J88" s="464"/>
      <c r="K88" s="464"/>
      <c r="L88" s="464"/>
      <c r="M88" s="464"/>
      <c r="N88" s="464"/>
      <c r="O88" s="464"/>
      <c r="P88" s="667"/>
      <c r="Q88" s="667"/>
      <c r="R88" s="667"/>
      <c r="S88" s="464"/>
      <c r="T88" s="464"/>
      <c r="U88" s="464"/>
      <c r="V88" s="464"/>
      <c r="W88" s="464"/>
      <c r="X88" s="464"/>
    </row>
    <row r="89" spans="1:24">
      <c r="A89" s="361"/>
      <c r="B89" s="361"/>
      <c r="C89" s="362"/>
      <c r="D89" s="464"/>
      <c r="E89" s="464"/>
      <c r="F89" s="464"/>
      <c r="G89" s="464"/>
      <c r="H89" s="464"/>
      <c r="I89" s="464"/>
      <c r="J89" s="464"/>
      <c r="K89" s="464"/>
      <c r="L89" s="464"/>
      <c r="M89" s="464"/>
      <c r="N89" s="464"/>
      <c r="O89" s="464"/>
      <c r="P89" s="667"/>
      <c r="Q89" s="667"/>
      <c r="R89" s="667"/>
      <c r="S89" s="464"/>
      <c r="T89" s="464"/>
      <c r="U89" s="464"/>
      <c r="V89" s="464"/>
      <c r="W89" s="464"/>
      <c r="X89" s="464"/>
    </row>
    <row r="90" spans="1:24">
      <c r="A90" s="361"/>
      <c r="B90" s="361"/>
      <c r="C90" s="362"/>
      <c r="D90" s="464"/>
      <c r="E90" s="464"/>
      <c r="F90" s="464"/>
      <c r="G90" s="464"/>
      <c r="H90" s="464"/>
      <c r="I90" s="464"/>
      <c r="J90" s="464"/>
      <c r="K90" s="464"/>
      <c r="L90" s="464"/>
      <c r="M90" s="464"/>
      <c r="N90" s="464"/>
      <c r="O90" s="464"/>
      <c r="P90" s="667"/>
      <c r="Q90" s="667"/>
      <c r="R90" s="667"/>
      <c r="S90" s="464"/>
      <c r="T90" s="464"/>
      <c r="U90" s="464"/>
      <c r="V90" s="464"/>
      <c r="W90" s="464"/>
      <c r="X90" s="464"/>
    </row>
    <row r="91" spans="1:24">
      <c r="A91" s="361"/>
      <c r="B91" s="361"/>
      <c r="C91" s="362"/>
      <c r="D91" s="464"/>
      <c r="E91" s="464"/>
      <c r="F91" s="464"/>
      <c r="G91" s="464"/>
      <c r="H91" s="464"/>
      <c r="I91" s="464"/>
      <c r="J91" s="464"/>
      <c r="K91" s="464"/>
      <c r="L91" s="464"/>
      <c r="M91" s="464"/>
      <c r="N91" s="464"/>
      <c r="O91" s="464"/>
      <c r="P91" s="667"/>
      <c r="Q91" s="667"/>
      <c r="R91" s="667"/>
      <c r="S91" s="464"/>
      <c r="T91" s="464"/>
      <c r="U91" s="464"/>
      <c r="V91" s="464"/>
      <c r="W91" s="464"/>
      <c r="X91" s="464"/>
    </row>
    <row r="92" spans="1:24">
      <c r="A92" s="361"/>
      <c r="B92" s="361"/>
      <c r="C92" s="384"/>
      <c r="D92" s="465"/>
      <c r="E92" s="465"/>
      <c r="F92" s="465"/>
      <c r="G92" s="465"/>
      <c r="H92" s="465"/>
      <c r="I92" s="465"/>
      <c r="J92" s="465"/>
      <c r="K92" s="465"/>
      <c r="L92" s="465"/>
      <c r="M92" s="465"/>
      <c r="N92" s="465"/>
      <c r="O92" s="465"/>
      <c r="P92" s="616"/>
      <c r="Q92" s="616"/>
      <c r="R92" s="616"/>
      <c r="S92" s="465"/>
      <c r="T92" s="465"/>
      <c r="U92" s="465"/>
      <c r="V92" s="465"/>
      <c r="W92" s="465"/>
      <c r="X92" s="465"/>
    </row>
    <row r="93" spans="1:24">
      <c r="A93" s="361"/>
      <c r="B93" s="361"/>
      <c r="C93" s="362"/>
      <c r="D93" s="464"/>
      <c r="E93" s="464"/>
      <c r="F93" s="464"/>
      <c r="G93" s="464"/>
      <c r="H93" s="464"/>
      <c r="I93" s="464"/>
      <c r="J93" s="464"/>
      <c r="K93" s="464"/>
      <c r="L93" s="464"/>
      <c r="M93" s="464"/>
      <c r="N93" s="464"/>
      <c r="O93" s="464"/>
      <c r="P93" s="667"/>
      <c r="Q93" s="667"/>
      <c r="R93" s="667"/>
      <c r="S93" s="464"/>
      <c r="T93" s="464"/>
      <c r="U93" s="464"/>
      <c r="V93" s="464"/>
      <c r="W93" s="464"/>
      <c r="X93" s="464"/>
    </row>
    <row r="94" spans="1:24">
      <c r="A94" s="361"/>
      <c r="B94" s="361"/>
      <c r="C94" s="362"/>
      <c r="D94" s="464"/>
      <c r="E94" s="464"/>
      <c r="F94" s="464"/>
      <c r="G94" s="464"/>
      <c r="H94" s="464"/>
      <c r="I94" s="464"/>
      <c r="J94" s="464"/>
      <c r="K94" s="464"/>
      <c r="L94" s="464"/>
      <c r="M94" s="464"/>
      <c r="N94" s="464"/>
      <c r="O94" s="464"/>
      <c r="P94" s="667"/>
      <c r="Q94" s="667"/>
      <c r="R94" s="667"/>
      <c r="S94" s="464"/>
      <c r="T94" s="464"/>
      <c r="U94" s="464"/>
      <c r="V94" s="464"/>
      <c r="W94" s="464"/>
      <c r="X94" s="464"/>
    </row>
    <row r="95" spans="1:24">
      <c r="A95" s="361"/>
      <c r="B95" s="361"/>
      <c r="C95" s="362"/>
      <c r="D95" s="466"/>
      <c r="E95" s="466"/>
      <c r="F95" s="466"/>
      <c r="G95" s="466"/>
      <c r="H95" s="466"/>
      <c r="I95" s="466"/>
      <c r="J95" s="466"/>
      <c r="K95" s="466"/>
      <c r="L95" s="466"/>
      <c r="M95" s="466"/>
      <c r="N95" s="466"/>
      <c r="O95" s="466"/>
      <c r="P95" s="617"/>
      <c r="Q95" s="617"/>
      <c r="R95" s="617"/>
      <c r="S95" s="466"/>
      <c r="T95" s="466"/>
      <c r="U95" s="466"/>
      <c r="V95" s="466"/>
      <c r="W95" s="466"/>
      <c r="X95" s="466"/>
    </row>
    <row r="96" spans="1:24">
      <c r="A96" s="361"/>
      <c r="B96" s="361"/>
      <c r="C96" s="384"/>
      <c r="D96" s="466"/>
      <c r="E96" s="466"/>
      <c r="F96" s="466"/>
      <c r="G96" s="466"/>
      <c r="H96" s="466"/>
      <c r="I96" s="466"/>
      <c r="J96" s="466"/>
      <c r="K96" s="466"/>
      <c r="L96" s="466"/>
      <c r="M96" s="466"/>
      <c r="N96" s="466"/>
      <c r="O96" s="466"/>
      <c r="P96" s="617"/>
      <c r="Q96" s="617"/>
      <c r="R96" s="617"/>
      <c r="S96" s="466"/>
      <c r="T96" s="466"/>
      <c r="U96" s="466"/>
      <c r="V96" s="466"/>
      <c r="W96" s="466"/>
      <c r="X96" s="466"/>
    </row>
    <row r="97" spans="1:24">
      <c r="A97" s="361"/>
      <c r="B97" s="361"/>
      <c r="C97" s="362"/>
      <c r="D97" s="466"/>
      <c r="E97" s="466"/>
      <c r="F97" s="466"/>
      <c r="G97" s="466"/>
      <c r="H97" s="466"/>
      <c r="I97" s="466"/>
      <c r="J97" s="466"/>
      <c r="K97" s="466"/>
      <c r="L97" s="466"/>
      <c r="M97" s="466"/>
      <c r="N97" s="466"/>
      <c r="O97" s="466"/>
      <c r="P97" s="617"/>
      <c r="Q97" s="617"/>
      <c r="R97" s="617"/>
      <c r="S97" s="466"/>
      <c r="T97" s="466"/>
      <c r="U97" s="466"/>
      <c r="V97" s="466"/>
      <c r="W97" s="466"/>
      <c r="X97" s="466"/>
    </row>
    <row r="98" spans="1:24">
      <c r="A98" s="361"/>
      <c r="B98" s="361"/>
      <c r="C98" s="362"/>
      <c r="D98" s="466"/>
      <c r="E98" s="466"/>
      <c r="F98" s="466"/>
      <c r="G98" s="466"/>
      <c r="H98" s="466"/>
      <c r="I98" s="466"/>
      <c r="J98" s="466"/>
      <c r="K98" s="466"/>
      <c r="L98" s="466"/>
      <c r="M98" s="466"/>
      <c r="N98" s="466"/>
      <c r="O98" s="466"/>
      <c r="P98" s="617"/>
      <c r="Q98" s="617"/>
      <c r="R98" s="617"/>
      <c r="S98" s="466"/>
      <c r="T98" s="466"/>
      <c r="U98" s="466"/>
      <c r="V98" s="466"/>
      <c r="W98" s="466"/>
      <c r="X98" s="466"/>
    </row>
    <row r="99" spans="1:24">
      <c r="A99" s="361"/>
      <c r="B99" s="361"/>
      <c r="C99" s="362"/>
      <c r="D99" s="466"/>
      <c r="E99" s="466"/>
      <c r="F99" s="466"/>
      <c r="G99" s="466"/>
      <c r="H99" s="466"/>
      <c r="I99" s="466"/>
      <c r="J99" s="466"/>
      <c r="K99" s="466"/>
      <c r="L99" s="466"/>
      <c r="M99" s="466"/>
      <c r="N99" s="466"/>
      <c r="O99" s="466"/>
      <c r="P99" s="617"/>
      <c r="Q99" s="617"/>
      <c r="R99" s="617"/>
      <c r="S99" s="466"/>
      <c r="T99" s="466"/>
      <c r="U99" s="466"/>
      <c r="V99" s="466"/>
      <c r="W99" s="466"/>
      <c r="X99" s="466"/>
    </row>
    <row r="100" spans="1:24">
      <c r="A100" s="361"/>
      <c r="B100" s="361"/>
      <c r="C100" s="363"/>
      <c r="D100" s="467"/>
      <c r="E100" s="467"/>
      <c r="F100" s="467"/>
      <c r="G100" s="467"/>
      <c r="H100" s="467"/>
      <c r="I100" s="467"/>
      <c r="J100" s="467"/>
      <c r="K100" s="467"/>
      <c r="L100" s="467"/>
      <c r="M100" s="467"/>
      <c r="N100" s="467"/>
      <c r="O100" s="467"/>
      <c r="P100" s="618"/>
      <c r="Q100" s="618"/>
      <c r="R100" s="618"/>
      <c r="S100" s="467"/>
      <c r="T100" s="467"/>
      <c r="U100" s="467"/>
      <c r="V100" s="467"/>
      <c r="W100" s="467"/>
      <c r="X100" s="467"/>
    </row>
    <row r="101" spans="1:24">
      <c r="A101" s="361"/>
      <c r="B101" s="361"/>
      <c r="C101" s="385"/>
      <c r="D101" s="363"/>
      <c r="E101" s="363"/>
      <c r="F101" s="363"/>
      <c r="G101" s="363"/>
      <c r="H101" s="363"/>
      <c r="I101" s="363"/>
      <c r="J101" s="363"/>
      <c r="K101" s="363"/>
      <c r="L101" s="363"/>
      <c r="M101" s="363"/>
      <c r="N101" s="363"/>
      <c r="O101" s="363"/>
      <c r="P101" s="602"/>
      <c r="Q101" s="602"/>
      <c r="R101" s="602"/>
      <c r="S101" s="363"/>
      <c r="T101" s="363"/>
      <c r="U101" s="363"/>
      <c r="V101" s="363"/>
      <c r="W101" s="363"/>
      <c r="X101" s="363"/>
    </row>
    <row r="102" spans="1:24">
      <c r="A102" s="361"/>
      <c r="B102" s="361"/>
      <c r="C102" s="385"/>
      <c r="D102" s="363"/>
      <c r="E102" s="363"/>
      <c r="F102" s="363"/>
      <c r="G102" s="363"/>
      <c r="H102" s="363"/>
      <c r="I102" s="363"/>
      <c r="J102" s="363"/>
      <c r="K102" s="363"/>
      <c r="L102" s="363"/>
      <c r="M102" s="363"/>
      <c r="N102" s="363"/>
      <c r="O102" s="363"/>
      <c r="P102" s="602"/>
      <c r="Q102" s="602"/>
      <c r="R102" s="602"/>
      <c r="S102" s="363"/>
      <c r="T102" s="363"/>
      <c r="U102" s="363"/>
      <c r="V102" s="363"/>
      <c r="W102" s="363"/>
      <c r="X102" s="363"/>
    </row>
    <row r="103" spans="1:24">
      <c r="A103" s="302"/>
      <c r="B103" s="302"/>
      <c r="C103" s="385"/>
      <c r="D103" s="302"/>
      <c r="E103" s="302"/>
      <c r="F103" s="302"/>
      <c r="G103" s="302"/>
      <c r="H103" s="302"/>
      <c r="I103" s="302"/>
      <c r="J103" s="302"/>
      <c r="K103" s="302"/>
      <c r="L103" s="302"/>
      <c r="M103" s="302"/>
      <c r="N103" s="302"/>
      <c r="O103" s="302"/>
      <c r="P103" s="591"/>
      <c r="Q103" s="591"/>
      <c r="R103" s="591"/>
      <c r="S103" s="302"/>
      <c r="T103" s="302"/>
      <c r="U103" s="302"/>
      <c r="V103" s="302"/>
      <c r="W103" s="302"/>
      <c r="X103" s="302"/>
    </row>
    <row r="104" spans="1:24">
      <c r="A104" s="302"/>
      <c r="B104" s="302"/>
      <c r="C104" s="302"/>
      <c r="D104" s="302"/>
      <c r="E104" s="302"/>
      <c r="F104" s="302"/>
      <c r="G104" s="302"/>
      <c r="H104" s="302"/>
      <c r="I104" s="302"/>
      <c r="J104" s="302"/>
      <c r="K104" s="302"/>
      <c r="L104" s="302"/>
      <c r="M104" s="302"/>
      <c r="N104" s="302"/>
      <c r="O104" s="302"/>
      <c r="P104" s="591"/>
      <c r="Q104" s="591"/>
      <c r="R104" s="591"/>
      <c r="S104" s="302"/>
      <c r="T104" s="302"/>
      <c r="U104" s="302"/>
      <c r="V104" s="302"/>
      <c r="W104" s="302"/>
      <c r="X104" s="302"/>
    </row>
    <row r="105" spans="1:24">
      <c r="A105" s="302"/>
      <c r="B105" s="302"/>
      <c r="C105" s="302"/>
      <c r="D105" s="302"/>
      <c r="E105" s="302"/>
      <c r="F105" s="302"/>
      <c r="G105" s="302"/>
      <c r="H105" s="302"/>
      <c r="I105" s="302"/>
      <c r="J105" s="302"/>
      <c r="K105" s="302"/>
      <c r="L105" s="302"/>
      <c r="M105" s="302"/>
      <c r="N105" s="302"/>
      <c r="O105" s="302"/>
      <c r="P105" s="591"/>
      <c r="Q105" s="591"/>
      <c r="R105" s="591"/>
      <c r="S105" s="302"/>
      <c r="T105" s="302"/>
      <c r="U105" s="302"/>
      <c r="V105" s="302"/>
      <c r="W105" s="302"/>
      <c r="X105" s="302"/>
    </row>
  </sheetData>
  <mergeCells count="14">
    <mergeCell ref="P4:R4"/>
    <mergeCell ref="P24:R24"/>
    <mergeCell ref="D4:F4"/>
    <mergeCell ref="D24:F24"/>
    <mergeCell ref="V4:X4"/>
    <mergeCell ref="V24:X24"/>
    <mergeCell ref="M4:O4"/>
    <mergeCell ref="M24:O24"/>
    <mergeCell ref="G4:I4"/>
    <mergeCell ref="G24:I24"/>
    <mergeCell ref="J4:L4"/>
    <mergeCell ref="J24:L24"/>
    <mergeCell ref="S4:U4"/>
    <mergeCell ref="S24:U24"/>
  </mergeCells>
  <phoneticPr fontId="6" type="noConversion"/>
  <pageMargins left="0.43307086614173229" right="0.23622047244094491" top="0.62992125984251968" bottom="0.35433070866141736" header="0.15748031496062992" footer="0.15748031496062992"/>
  <pageSetup paperSize="9" scale="64" orientation="landscape" useFirstPageNumber="1" r:id="rId1"/>
  <headerFooter>
    <oddHeader>&amp;R&amp;"Trebuchet MS,보통"&amp;12
www.wooribank.com</oddHeader>
    <oddFooter>&amp;R&amp;"Trebuchet MS,보통"Page 12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showGridLines="0" view="pageBreakPreview" zoomScale="80" zoomScaleNormal="90" zoomScaleSheetLayoutView="80" workbookViewId="0">
      <selection activeCell="C19" sqref="C19"/>
    </sheetView>
  </sheetViews>
  <sheetFormatPr defaultRowHeight="15"/>
  <cols>
    <col min="1" max="1" width="20.5703125" style="496" customWidth="1"/>
    <col min="2" max="2" width="4" style="496" customWidth="1"/>
    <col min="3" max="3" width="24" style="496" customWidth="1"/>
    <col min="4" max="21" width="9.140625" style="496" customWidth="1"/>
    <col min="22" max="22" width="1.7109375" style="496" customWidth="1"/>
    <col min="23" max="16384" width="9.140625" style="496"/>
  </cols>
  <sheetData>
    <row r="1" spans="1:22" s="542" customFormat="1" ht="30" customHeight="1">
      <c r="A1" s="521"/>
      <c r="B1" s="541"/>
      <c r="C1" s="1721" t="s">
        <v>229</v>
      </c>
      <c r="D1" s="1722"/>
      <c r="E1" s="1722"/>
      <c r="F1" s="1722"/>
      <c r="G1" s="1722"/>
      <c r="H1" s="1722"/>
      <c r="I1" s="1722"/>
      <c r="J1" s="1722"/>
      <c r="K1" s="1722"/>
      <c r="L1" s="1722"/>
      <c r="M1" s="1722"/>
      <c r="N1" s="1722"/>
      <c r="O1" s="1722"/>
      <c r="P1" s="1722"/>
      <c r="Q1" s="1722"/>
      <c r="R1" s="1722"/>
      <c r="S1" s="1722"/>
      <c r="T1" s="1722"/>
      <c r="U1" s="546"/>
      <c r="V1" s="546"/>
    </row>
    <row r="2" spans="1:22" ht="18">
      <c r="A2" s="503"/>
      <c r="C2" s="545"/>
      <c r="D2" s="544"/>
      <c r="E2" s="544"/>
      <c r="F2" s="544"/>
      <c r="G2" s="544"/>
      <c r="H2" s="544"/>
      <c r="I2" s="544"/>
      <c r="J2" s="544"/>
      <c r="K2" s="544"/>
      <c r="L2" s="544"/>
      <c r="M2" s="544"/>
      <c r="N2" s="544"/>
      <c r="O2" s="544"/>
      <c r="P2" s="544"/>
      <c r="Q2" s="544"/>
      <c r="R2" s="544"/>
      <c r="S2" s="544"/>
      <c r="T2" s="544"/>
      <c r="U2" s="544"/>
    </row>
    <row r="3" spans="1:22" ht="18">
      <c r="A3" s="503"/>
      <c r="C3" s="540"/>
    </row>
    <row r="4" spans="1:22" ht="27.75" customHeight="1">
      <c r="A4" s="503"/>
      <c r="C4" s="550"/>
      <c r="D4" s="529"/>
      <c r="F4" s="529"/>
      <c r="H4" s="529"/>
      <c r="J4" s="529"/>
      <c r="L4" s="529"/>
      <c r="N4" s="529"/>
      <c r="P4" s="529"/>
      <c r="R4" s="529"/>
      <c r="T4" s="529"/>
    </row>
    <row r="5" spans="1:22" ht="15.75">
      <c r="A5" s="503"/>
      <c r="C5" s="550"/>
      <c r="D5" s="529"/>
      <c r="F5" s="529"/>
      <c r="H5" s="529"/>
      <c r="J5" s="529"/>
      <c r="L5" s="529"/>
      <c r="N5" s="529"/>
      <c r="P5" s="529"/>
      <c r="R5" s="529"/>
      <c r="T5" s="529"/>
    </row>
    <row r="6" spans="1:22" s="500" customFormat="1" ht="24" customHeight="1">
      <c r="A6" s="505"/>
      <c r="C6" s="537" t="s">
        <v>3</v>
      </c>
      <c r="D6" s="1708" t="s">
        <v>438</v>
      </c>
      <c r="E6" s="1708"/>
      <c r="F6" s="1708" t="s">
        <v>421</v>
      </c>
      <c r="G6" s="1708"/>
      <c r="H6" s="1708" t="s">
        <v>422</v>
      </c>
      <c r="I6" s="1708"/>
      <c r="J6" s="1708" t="s">
        <v>423</v>
      </c>
      <c r="K6" s="1708"/>
      <c r="L6" s="1708" t="s">
        <v>416</v>
      </c>
      <c r="M6" s="1708"/>
      <c r="N6" s="1708" t="s">
        <v>417</v>
      </c>
      <c r="O6" s="1708"/>
      <c r="P6" s="1708" t="s">
        <v>418</v>
      </c>
      <c r="Q6" s="1708"/>
      <c r="R6" s="1708" t="s">
        <v>419</v>
      </c>
      <c r="S6" s="1708"/>
      <c r="T6" s="1708" t="s">
        <v>420</v>
      </c>
      <c r="U6" s="1708"/>
    </row>
    <row r="7" spans="1:22" s="500" customFormat="1" ht="24" customHeight="1">
      <c r="A7" s="505"/>
      <c r="C7" s="498" t="s">
        <v>155</v>
      </c>
      <c r="D7" s="66" t="s">
        <v>231</v>
      </c>
      <c r="E7" s="67" t="s">
        <v>2</v>
      </c>
      <c r="F7" s="66" t="s">
        <v>190</v>
      </c>
      <c r="G7" s="67" t="s">
        <v>2</v>
      </c>
      <c r="H7" s="66" t="s">
        <v>190</v>
      </c>
      <c r="I7" s="67" t="s">
        <v>32</v>
      </c>
      <c r="J7" s="538" t="s">
        <v>190</v>
      </c>
      <c r="K7" s="538" t="s">
        <v>2</v>
      </c>
      <c r="L7" s="538" t="s">
        <v>190</v>
      </c>
      <c r="M7" s="538" t="s">
        <v>2</v>
      </c>
      <c r="N7" s="538" t="s">
        <v>190</v>
      </c>
      <c r="O7" s="538" t="s">
        <v>2</v>
      </c>
      <c r="P7" s="538" t="s">
        <v>190</v>
      </c>
      <c r="Q7" s="538" t="s">
        <v>2</v>
      </c>
      <c r="R7" s="538" t="s">
        <v>190</v>
      </c>
      <c r="S7" s="538" t="s">
        <v>2</v>
      </c>
      <c r="T7" s="538" t="s">
        <v>190</v>
      </c>
      <c r="U7" s="538" t="s">
        <v>2</v>
      </c>
    </row>
    <row r="8" spans="1:22" s="500" customFormat="1" ht="32.25" customHeight="1">
      <c r="A8" s="505"/>
      <c r="C8" s="518" t="s">
        <v>232</v>
      </c>
      <c r="D8" s="1321">
        <v>217573.1</v>
      </c>
      <c r="E8" s="1325">
        <v>97.459032805559076</v>
      </c>
      <c r="F8" s="1327">
        <v>221631.6</v>
      </c>
      <c r="G8" s="1325">
        <v>97.683262226296677</v>
      </c>
      <c r="H8" s="1327">
        <v>226313.3</v>
      </c>
      <c r="I8" s="1322">
        <v>97.839740746408935</v>
      </c>
      <c r="J8" s="1327">
        <v>223493</v>
      </c>
      <c r="K8" s="1328">
        <v>97.908417934404994</v>
      </c>
      <c r="L8" s="1331">
        <v>227039.5</v>
      </c>
      <c r="M8" s="1328">
        <v>98.188635384279792</v>
      </c>
      <c r="N8" s="1331">
        <v>226544.1</v>
      </c>
      <c r="O8" s="1328">
        <v>98.355460813087205</v>
      </c>
      <c r="P8" s="1332">
        <v>228584.3</v>
      </c>
      <c r="Q8" s="1328">
        <v>98.370365333726951</v>
      </c>
      <c r="R8" s="1334">
        <v>232120.8</v>
      </c>
      <c r="S8" s="1328">
        <v>98.298957895735356</v>
      </c>
      <c r="T8" s="1338">
        <v>234795.85500000001</v>
      </c>
      <c r="U8" s="1339">
        <v>98.439006502635863</v>
      </c>
      <c r="V8" s="649"/>
    </row>
    <row r="9" spans="1:22" s="500" customFormat="1" ht="32.25" customHeight="1">
      <c r="A9" s="505"/>
      <c r="C9" s="518" t="s">
        <v>233</v>
      </c>
      <c r="D9" s="1321">
        <v>2374.3000000000002</v>
      </c>
      <c r="E9" s="1325">
        <v>1.0635367220958791</v>
      </c>
      <c r="F9" s="1327">
        <v>2100.6999999999998</v>
      </c>
      <c r="G9" s="1325">
        <v>0.92587532174464926</v>
      </c>
      <c r="H9" s="1327">
        <v>2168</v>
      </c>
      <c r="I9" s="1322">
        <v>0.9372695194591506</v>
      </c>
      <c r="J9" s="1327">
        <v>2328.1</v>
      </c>
      <c r="K9" s="1328">
        <v>1.0199003449463218</v>
      </c>
      <c r="L9" s="1331">
        <v>1906.4</v>
      </c>
      <c r="M9" s="1328">
        <v>0.8244680529008872</v>
      </c>
      <c r="N9" s="1331">
        <v>1780.8</v>
      </c>
      <c r="O9" s="1328">
        <v>0.77314485177917092</v>
      </c>
      <c r="P9" s="1332">
        <v>1804.6</v>
      </c>
      <c r="Q9" s="1328">
        <v>0.77660259817163146</v>
      </c>
      <c r="R9" s="1334">
        <v>2184.6999999999998</v>
      </c>
      <c r="S9" s="1328">
        <v>0.9251809114685674</v>
      </c>
      <c r="T9" s="1338">
        <v>1706.18</v>
      </c>
      <c r="U9" s="1339">
        <v>0.71532210019068376</v>
      </c>
      <c r="V9" s="649"/>
    </row>
    <row r="10" spans="1:22" s="500" customFormat="1" ht="32.25" customHeight="1">
      <c r="A10" s="505"/>
      <c r="C10" s="518" t="s">
        <v>234</v>
      </c>
      <c r="D10" s="1321">
        <v>1555.2</v>
      </c>
      <c r="E10" s="1325">
        <v>0.6966315588609322</v>
      </c>
      <c r="F10" s="1327">
        <v>1383.8</v>
      </c>
      <c r="G10" s="1325">
        <v>0.60990444624660622</v>
      </c>
      <c r="H10" s="1327">
        <v>1218.9000000000001</v>
      </c>
      <c r="I10" s="1322">
        <v>0.52695471276234263</v>
      </c>
      <c r="J10" s="1327">
        <v>1032.7</v>
      </c>
      <c r="K10" s="1328">
        <v>0.45240800920324142</v>
      </c>
      <c r="L10" s="1331">
        <v>885.43999999999994</v>
      </c>
      <c r="M10" s="1328">
        <v>0.38292960174179685</v>
      </c>
      <c r="N10" s="1331">
        <v>793.9</v>
      </c>
      <c r="O10" s="1328">
        <v>0.34467638018165087</v>
      </c>
      <c r="P10" s="1332">
        <v>794.5</v>
      </c>
      <c r="Q10" s="1328">
        <v>0.3419099879460053</v>
      </c>
      <c r="R10" s="1334">
        <v>739.1</v>
      </c>
      <c r="S10" s="1328">
        <v>0.31299547382543064</v>
      </c>
      <c r="T10" s="1338">
        <v>737.94600000000003</v>
      </c>
      <c r="U10" s="1339">
        <v>0.30938651405321493</v>
      </c>
      <c r="V10" s="649"/>
    </row>
    <row r="11" spans="1:22" s="500" customFormat="1" ht="32.25" customHeight="1">
      <c r="A11" s="505"/>
      <c r="C11" s="518" t="s">
        <v>235</v>
      </c>
      <c r="D11" s="1321">
        <v>750.5</v>
      </c>
      <c r="E11" s="1325">
        <v>0.33617668783766047</v>
      </c>
      <c r="F11" s="1327">
        <v>938.6</v>
      </c>
      <c r="G11" s="1325">
        <v>0.41368428475723706</v>
      </c>
      <c r="H11" s="1327">
        <v>995.2</v>
      </c>
      <c r="I11" s="1322">
        <v>0.43024475358198649</v>
      </c>
      <c r="J11" s="1327">
        <v>858</v>
      </c>
      <c r="K11" s="1328">
        <v>0.37587496068207721</v>
      </c>
      <c r="L11" s="1331">
        <v>911.83999999999992</v>
      </c>
      <c r="M11" s="1328">
        <v>0.39434691006984102</v>
      </c>
      <c r="N11" s="1331">
        <v>746</v>
      </c>
      <c r="O11" s="1328">
        <v>0.32388031189760863</v>
      </c>
      <c r="P11" s="1332">
        <v>761.6</v>
      </c>
      <c r="Q11" s="1328">
        <v>0.3277516007799593</v>
      </c>
      <c r="R11" s="1334">
        <v>695.4</v>
      </c>
      <c r="S11" s="1328">
        <v>0.29448931470464673</v>
      </c>
      <c r="T11" s="1338">
        <v>970.38699999999994</v>
      </c>
      <c r="U11" s="1339">
        <v>0.40683823912936318</v>
      </c>
      <c r="V11" s="649"/>
    </row>
    <row r="12" spans="1:22" s="500" customFormat="1" ht="32.25" customHeight="1">
      <c r="A12" s="505"/>
      <c r="C12" s="518" t="s">
        <v>236</v>
      </c>
      <c r="D12" s="1321">
        <v>992.6</v>
      </c>
      <c r="E12" s="1325">
        <v>0.44462222564645143</v>
      </c>
      <c r="F12" s="1327">
        <v>833.3</v>
      </c>
      <c r="G12" s="1325">
        <v>0.36727372095483235</v>
      </c>
      <c r="H12" s="1327">
        <v>614.79999999999995</v>
      </c>
      <c r="I12" s="1322">
        <v>0.26579026778758569</v>
      </c>
      <c r="J12" s="1327">
        <v>555.6</v>
      </c>
      <c r="K12" s="1328">
        <v>0.2433987507633591</v>
      </c>
      <c r="L12" s="1331">
        <v>484.7</v>
      </c>
      <c r="M12" s="1328">
        <v>0.20962005100768991</v>
      </c>
      <c r="N12" s="1331">
        <v>467.2</v>
      </c>
      <c r="O12" s="1328">
        <v>0.20283764305437366</v>
      </c>
      <c r="P12" s="1332">
        <v>426.1</v>
      </c>
      <c r="Q12" s="1328">
        <v>0.18337047937544729</v>
      </c>
      <c r="R12" s="1334">
        <v>397.6</v>
      </c>
      <c r="S12" s="1328">
        <v>0.1683764042659873</v>
      </c>
      <c r="T12" s="1338">
        <v>308.755</v>
      </c>
      <c r="U12" s="1339">
        <v>0.12944664399088873</v>
      </c>
      <c r="V12" s="649"/>
    </row>
    <row r="13" spans="1:22" s="500" customFormat="1" ht="32.25" customHeight="1">
      <c r="A13" s="505"/>
      <c r="C13" s="539" t="s">
        <v>237</v>
      </c>
      <c r="D13" s="1326">
        <v>223245.7</v>
      </c>
      <c r="E13" s="1325">
        <v>100</v>
      </c>
      <c r="F13" s="1326">
        <v>226888</v>
      </c>
      <c r="G13" s="1325">
        <v>100</v>
      </c>
      <c r="H13" s="1323">
        <v>231310.19999999998</v>
      </c>
      <c r="I13" s="1322">
        <v>100</v>
      </c>
      <c r="J13" s="1329">
        <v>228267.40000000002</v>
      </c>
      <c r="K13" s="1328">
        <v>100</v>
      </c>
      <c r="L13" s="1323">
        <v>231227.88</v>
      </c>
      <c r="M13" s="1328">
        <v>100</v>
      </c>
      <c r="N13" s="1329">
        <v>230332</v>
      </c>
      <c r="O13" s="1328">
        <v>100.00000000000001</v>
      </c>
      <c r="P13" s="1329">
        <v>232371.1</v>
      </c>
      <c r="Q13" s="1328">
        <v>100</v>
      </c>
      <c r="R13" s="1329">
        <v>236137.60000000001</v>
      </c>
      <c r="S13" s="1328">
        <v>99.999999999999986</v>
      </c>
      <c r="T13" s="1333">
        <v>238519.12299999999</v>
      </c>
      <c r="U13" s="1339">
        <v>100.00000000000001</v>
      </c>
      <c r="V13" s="649"/>
    </row>
    <row r="14" spans="1:22" s="500" customFormat="1" ht="32.25" customHeight="1">
      <c r="A14" s="505"/>
      <c r="C14" s="518" t="s">
        <v>238</v>
      </c>
      <c r="D14" s="1324">
        <v>5672.6</v>
      </c>
      <c r="E14" s="1325">
        <v>2.5409671944409231</v>
      </c>
      <c r="F14" s="1324">
        <v>5256.4000000000005</v>
      </c>
      <c r="G14" s="1325">
        <v>2.3167377737033252</v>
      </c>
      <c r="H14" s="1321">
        <v>4996.9000000000005</v>
      </c>
      <c r="I14" s="1322">
        <v>2.1602592535910659</v>
      </c>
      <c r="J14" s="1327">
        <v>4774.4000000000005</v>
      </c>
      <c r="K14" s="1328">
        <v>2.0915820655949999</v>
      </c>
      <c r="L14" s="1321">
        <v>4188.38</v>
      </c>
      <c r="M14" s="1328">
        <v>1.811364615720215</v>
      </c>
      <c r="N14" s="1327">
        <v>3787.8999999999996</v>
      </c>
      <c r="O14" s="1328">
        <v>1.6445391869128041</v>
      </c>
      <c r="P14" s="1327">
        <v>3786.7999999999997</v>
      </c>
      <c r="Q14" s="1328">
        <v>1.6296346662730432</v>
      </c>
      <c r="R14" s="1327">
        <v>4016.7999999999997</v>
      </c>
      <c r="S14" s="1328">
        <v>1.7010421042646318</v>
      </c>
      <c r="T14" s="1338">
        <v>3723.268</v>
      </c>
      <c r="U14" s="1339">
        <v>1.5609934973641506</v>
      </c>
      <c r="V14" s="649"/>
    </row>
    <row r="15" spans="1:22" s="500" customFormat="1" ht="32.25" customHeight="1">
      <c r="A15" s="505"/>
      <c r="C15" s="518" t="s">
        <v>239</v>
      </c>
      <c r="D15" s="1324">
        <v>3298.2999999999997</v>
      </c>
      <c r="E15" s="1325">
        <v>1.4774304723450438</v>
      </c>
      <c r="F15" s="1324">
        <v>3155.7</v>
      </c>
      <c r="G15" s="1325">
        <v>1.3908624519586754</v>
      </c>
      <c r="H15" s="1321">
        <v>2828.9000000000005</v>
      </c>
      <c r="I15" s="1322">
        <v>1.2229897341319149</v>
      </c>
      <c r="J15" s="1327">
        <v>2446.3000000000002</v>
      </c>
      <c r="K15" s="1330">
        <v>1.0716817206486777</v>
      </c>
      <c r="L15" s="1321">
        <v>2281.9799999999996</v>
      </c>
      <c r="M15" s="1330">
        <v>0.98689656281932758</v>
      </c>
      <c r="N15" s="1327">
        <v>2007.1000000000001</v>
      </c>
      <c r="O15" s="1330">
        <v>0.87139433513363329</v>
      </c>
      <c r="P15" s="1327">
        <v>1982.1999999999998</v>
      </c>
      <c r="Q15" s="1330">
        <v>0.85303206810141174</v>
      </c>
      <c r="R15" s="1327">
        <v>1832.1</v>
      </c>
      <c r="S15" s="1330">
        <v>0.77586119279606458</v>
      </c>
      <c r="T15" s="1338">
        <v>2017.0880000000002</v>
      </c>
      <c r="U15" s="1340">
        <v>0.84567139717346695</v>
      </c>
      <c r="V15" s="649"/>
    </row>
    <row r="16" spans="1:22" s="500" customFormat="1" ht="32.25" customHeight="1">
      <c r="A16" s="505"/>
      <c r="C16" s="539" t="s">
        <v>240</v>
      </c>
      <c r="D16" s="1323">
        <v>2377.5</v>
      </c>
      <c r="E16" s="1335"/>
      <c r="F16" s="1329">
        <v>2351.1</v>
      </c>
      <c r="G16" s="1335"/>
      <c r="H16" s="1329">
        <v>2334.5</v>
      </c>
      <c r="I16" s="1335"/>
      <c r="J16" s="1329">
        <v>2149.4</v>
      </c>
      <c r="K16" s="1335"/>
      <c r="L16" s="1336">
        <v>2006.6</v>
      </c>
      <c r="M16" s="1335"/>
      <c r="N16" s="1336">
        <v>1831.4</v>
      </c>
      <c r="O16" s="1335"/>
      <c r="P16" s="1337">
        <v>1771.7</v>
      </c>
      <c r="Q16" s="1335"/>
      <c r="R16" s="1337">
        <v>1822.6</v>
      </c>
      <c r="S16" s="1335"/>
      <c r="T16" s="1341">
        <v>1874.4061799999999</v>
      </c>
      <c r="U16" s="1342"/>
      <c r="V16" s="649"/>
    </row>
    <row r="17" spans="1:22" s="500" customFormat="1" ht="15.75" customHeight="1">
      <c r="A17" s="505"/>
      <c r="C17" s="551"/>
      <c r="D17" s="867"/>
      <c r="E17" s="547"/>
      <c r="F17" s="867"/>
      <c r="G17" s="547"/>
      <c r="H17" s="867"/>
      <c r="I17" s="547"/>
      <c r="J17" s="867"/>
      <c r="K17" s="547"/>
      <c r="L17" s="867"/>
      <c r="M17" s="547"/>
      <c r="N17" s="867"/>
      <c r="O17" s="547"/>
      <c r="P17" s="867"/>
      <c r="Q17" s="547"/>
      <c r="R17" s="867"/>
      <c r="S17" s="547"/>
      <c r="T17" s="867"/>
      <c r="U17" s="547"/>
      <c r="V17" s="649"/>
    </row>
    <row r="18" spans="1:22" s="500" customFormat="1" ht="28.5" customHeight="1">
      <c r="A18" s="505"/>
      <c r="C18" s="1343" t="s">
        <v>458</v>
      </c>
      <c r="D18" s="548"/>
      <c r="E18" s="549"/>
      <c r="F18" s="548"/>
      <c r="G18" s="549"/>
      <c r="H18" s="548"/>
      <c r="I18" s="549"/>
      <c r="J18" s="548"/>
      <c r="K18" s="549"/>
      <c r="L18" s="548"/>
      <c r="M18" s="549"/>
      <c r="N18" s="548"/>
      <c r="O18" s="549"/>
      <c r="P18" s="548"/>
      <c r="Q18" s="549"/>
      <c r="R18" s="548"/>
      <c r="S18" s="549"/>
      <c r="T18" s="548"/>
      <c r="U18" s="549"/>
      <c r="V18" s="649"/>
    </row>
    <row r="19" spans="1:22" s="500" customFormat="1" ht="28.5" customHeight="1">
      <c r="A19" s="505"/>
      <c r="C19" s="1165" t="s">
        <v>482</v>
      </c>
      <c r="D19" s="1352"/>
      <c r="E19" s="1349">
        <v>72.270563623684922</v>
      </c>
      <c r="F19" s="1350"/>
      <c r="G19" s="1351">
        <v>74.756789301898152</v>
      </c>
      <c r="H19" s="1352"/>
      <c r="I19" s="1349">
        <v>82.767153310474015</v>
      </c>
      <c r="J19" s="1350"/>
      <c r="K19" s="1351">
        <v>88.084045292891318</v>
      </c>
      <c r="L19" s="1352"/>
      <c r="M19" s="1351">
        <v>88.1</v>
      </c>
      <c r="N19" s="1350"/>
      <c r="O19" s="1351">
        <v>91.5</v>
      </c>
      <c r="P19" s="1352"/>
      <c r="Q19" s="1362">
        <v>89.7</v>
      </c>
      <c r="R19" s="1350"/>
      <c r="S19" s="1351">
        <v>99.8</v>
      </c>
      <c r="T19" s="1353"/>
      <c r="U19" s="1354">
        <v>92.926346297236393</v>
      </c>
      <c r="V19" s="868"/>
    </row>
    <row r="20" spans="1:22" s="500" customFormat="1" ht="28.5" customHeight="1">
      <c r="A20" s="505"/>
      <c r="C20" s="1097" t="s">
        <v>457</v>
      </c>
      <c r="D20" s="1356"/>
      <c r="E20" s="1358">
        <v>-125.3</v>
      </c>
      <c r="F20" s="1355"/>
      <c r="G20" s="1359">
        <v>-130</v>
      </c>
      <c r="H20" s="1356"/>
      <c r="I20" s="1358">
        <v>-144</v>
      </c>
      <c r="J20" s="1355"/>
      <c r="K20" s="1359">
        <v>-159.80000000000001</v>
      </c>
      <c r="L20" s="1356"/>
      <c r="M20" s="1359">
        <v>-162.69999999999999</v>
      </c>
      <c r="N20" s="1355"/>
      <c r="O20" s="1359">
        <v>-184</v>
      </c>
      <c r="P20" s="1356"/>
      <c r="Q20" s="1363">
        <v>-184.2</v>
      </c>
      <c r="R20" s="1355"/>
      <c r="S20" s="1359">
        <v>-203.3</v>
      </c>
      <c r="T20" s="1357"/>
      <c r="U20" s="1361">
        <v>-195.9</v>
      </c>
      <c r="V20" s="868"/>
    </row>
    <row r="21" spans="1:22" s="500" customFormat="1" ht="28.5" customHeight="1" thickBot="1">
      <c r="A21" s="505"/>
      <c r="C21" s="519" t="s">
        <v>241</v>
      </c>
      <c r="D21" s="1347"/>
      <c r="E21" s="1344">
        <v>1.0649701203651403</v>
      </c>
      <c r="F21" s="1345"/>
      <c r="G21" s="1346">
        <v>1.0362381439300448</v>
      </c>
      <c r="H21" s="1347"/>
      <c r="I21" s="1344">
        <v>1.0092507809858797</v>
      </c>
      <c r="J21" s="1345"/>
      <c r="K21" s="1346">
        <v>0.94161496560612679</v>
      </c>
      <c r="L21" s="1347"/>
      <c r="M21" s="1344">
        <v>0.86780192769141851</v>
      </c>
      <c r="N21" s="1345"/>
      <c r="O21" s="1346">
        <v>0.79511314103120712</v>
      </c>
      <c r="P21" s="1347"/>
      <c r="Q21" s="1344">
        <v>0.76244421100558546</v>
      </c>
      <c r="R21" s="1345"/>
      <c r="S21" s="1346">
        <v>0.77183811472632902</v>
      </c>
      <c r="T21" s="1348"/>
      <c r="U21" s="1360">
        <v>0.78585153107409345</v>
      </c>
      <c r="V21" s="649"/>
    </row>
    <row r="22" spans="1:22" s="500" customFormat="1" ht="9.75" customHeight="1">
      <c r="A22" s="505"/>
      <c r="C22" s="501"/>
      <c r="D22" s="533"/>
      <c r="E22" s="534"/>
      <c r="F22" s="533"/>
      <c r="G22" s="534"/>
      <c r="H22" s="533"/>
      <c r="I22" s="534"/>
      <c r="J22" s="533"/>
      <c r="K22" s="534"/>
      <c r="L22" s="533"/>
      <c r="M22" s="534"/>
      <c r="N22" s="533"/>
      <c r="O22" s="534"/>
      <c r="P22" s="533"/>
      <c r="Q22" s="534"/>
      <c r="R22" s="533"/>
      <c r="S22" s="534"/>
      <c r="T22" s="533"/>
      <c r="U22" s="534"/>
      <c r="V22" s="534"/>
    </row>
    <row r="23" spans="1:22" s="500" customFormat="1" ht="15.75" customHeight="1">
      <c r="A23" s="505"/>
      <c r="C23" s="543" t="s">
        <v>230</v>
      </c>
    </row>
    <row r="24" spans="1:22" s="500" customFormat="1" ht="15.75" customHeight="1">
      <c r="A24" s="505"/>
      <c r="C24" s="499"/>
    </row>
    <row r="25" spans="1:22">
      <c r="A25" s="503"/>
      <c r="C25" s="499"/>
    </row>
    <row r="26" spans="1:22" ht="15" customHeight="1">
      <c r="A26" s="503"/>
      <c r="C26" s="499"/>
    </row>
    <row r="27" spans="1:22" ht="12.75" customHeight="1">
      <c r="A27" s="503"/>
    </row>
  </sheetData>
  <mergeCells count="10">
    <mergeCell ref="F6:G6"/>
    <mergeCell ref="D6:E6"/>
    <mergeCell ref="R6:S6"/>
    <mergeCell ref="C1:T1"/>
    <mergeCell ref="P6:Q6"/>
    <mergeCell ref="N6:O6"/>
    <mergeCell ref="L6:M6"/>
    <mergeCell ref="T6:U6"/>
    <mergeCell ref="J6:K6"/>
    <mergeCell ref="H6:I6"/>
  </mergeCells>
  <phoneticPr fontId="6" type="noConversion"/>
  <pageMargins left="0.43307086614173229" right="0.23622047244094491" top="0.62992125984251968" bottom="0.35433070866141736" header="0.15748031496062992" footer="0.15748031496062992"/>
  <pageSetup paperSize="9" scale="63" orientation="landscape" useFirstPageNumber="1" r:id="rId1"/>
  <headerFooter>
    <oddHeader>&amp;R&amp;"Trebuchet MS,보통"&amp;12
www.wooribank.com</oddHeader>
    <oddFooter>&amp;R&amp;"Trebuchet MS,보통"Page 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1"/>
  <sheetViews>
    <sheetView showGridLines="0" view="pageBreakPreview" zoomScale="90" zoomScaleNormal="85" zoomScaleSheetLayoutView="90" workbookViewId="0">
      <selection activeCell="Q17" sqref="Q17"/>
    </sheetView>
  </sheetViews>
  <sheetFormatPr defaultRowHeight="15"/>
  <cols>
    <col min="1" max="1" width="23.85546875" style="496" customWidth="1"/>
    <col min="2" max="2" width="5.28515625" style="496" customWidth="1"/>
    <col min="3" max="3" width="22.7109375" style="496" customWidth="1"/>
    <col min="4" max="4" width="2.42578125" style="496" customWidth="1"/>
    <col min="5" max="11" width="11" style="496" customWidth="1"/>
    <col min="12" max="13" width="11" style="644" customWidth="1"/>
    <col min="14" max="15" width="11" style="496" customWidth="1"/>
    <col min="16" max="16384" width="9.140625" style="496"/>
  </cols>
  <sheetData>
    <row r="1" spans="1:17" ht="38.25" customHeight="1">
      <c r="A1" s="521"/>
      <c r="B1" s="502"/>
      <c r="C1" s="511" t="s">
        <v>242</v>
      </c>
      <c r="D1" s="511"/>
      <c r="E1" s="502"/>
      <c r="F1" s="502"/>
      <c r="G1" s="502"/>
      <c r="H1" s="502"/>
      <c r="I1" s="502"/>
      <c r="J1" s="502"/>
      <c r="K1" s="502"/>
      <c r="L1" s="660"/>
      <c r="M1" s="660"/>
      <c r="N1" s="502"/>
      <c r="O1" s="502"/>
    </row>
    <row r="2" spans="1:17" ht="13.5" customHeight="1">
      <c r="A2" s="503"/>
    </row>
    <row r="3" spans="1:17" ht="21.75" customHeight="1">
      <c r="A3" s="503"/>
      <c r="C3" s="504"/>
      <c r="D3" s="540"/>
      <c r="E3" s="528"/>
      <c r="F3" s="528"/>
      <c r="G3" s="528"/>
      <c r="H3" s="528"/>
      <c r="I3" s="528"/>
      <c r="J3" s="528"/>
      <c r="K3" s="528"/>
      <c r="L3" s="623"/>
      <c r="M3" s="623"/>
      <c r="N3" s="528"/>
      <c r="O3" s="528"/>
    </row>
    <row r="4" spans="1:17" ht="28.5" customHeight="1">
      <c r="A4" s="503"/>
      <c r="C4" s="504"/>
      <c r="D4" s="540"/>
      <c r="E4" s="555"/>
      <c r="F4" s="555"/>
      <c r="G4" s="555"/>
      <c r="H4" s="555"/>
      <c r="J4" s="555"/>
      <c r="K4" s="555"/>
      <c r="L4" s="555"/>
      <c r="M4" s="555"/>
      <c r="N4" s="555"/>
      <c r="O4" s="555" t="s">
        <v>250</v>
      </c>
    </row>
    <row r="5" spans="1:17" ht="27" customHeight="1">
      <c r="A5" s="503"/>
      <c r="C5" s="555"/>
      <c r="D5" s="504"/>
      <c r="E5" s="1708" t="s">
        <v>459</v>
      </c>
      <c r="F5" s="1723" t="s">
        <v>88</v>
      </c>
      <c r="G5" s="1723"/>
      <c r="H5" s="1723"/>
      <c r="I5" s="1723"/>
      <c r="J5" s="1708" t="s">
        <v>424</v>
      </c>
      <c r="K5" s="1723" t="s">
        <v>415</v>
      </c>
      <c r="L5" s="1723"/>
      <c r="M5" s="1723"/>
      <c r="N5" s="1723"/>
      <c r="O5" s="1708" t="s">
        <v>425</v>
      </c>
      <c r="P5" s="557"/>
      <c r="Q5" s="557"/>
    </row>
    <row r="6" spans="1:17" ht="6.75" customHeight="1">
      <c r="A6" s="505"/>
      <c r="B6" s="500"/>
      <c r="D6" s="527"/>
      <c r="E6" s="1708"/>
      <c r="F6" s="1104"/>
      <c r="G6" s="1104"/>
      <c r="H6" s="1104"/>
      <c r="I6" s="1104"/>
      <c r="J6" s="1708"/>
      <c r="K6" s="1105"/>
      <c r="L6" s="1105"/>
      <c r="M6" s="1105"/>
      <c r="N6" s="1105"/>
      <c r="O6" s="1708"/>
      <c r="P6" s="556"/>
      <c r="Q6" s="556"/>
    </row>
    <row r="7" spans="1:17" ht="30" customHeight="1">
      <c r="A7" s="505"/>
      <c r="B7" s="500"/>
      <c r="C7" s="504" t="s">
        <v>243</v>
      </c>
      <c r="D7" s="527"/>
      <c r="E7" s="1708"/>
      <c r="F7" s="1104" t="s">
        <v>411</v>
      </c>
      <c r="G7" s="1104" t="s">
        <v>412</v>
      </c>
      <c r="H7" s="1104" t="s">
        <v>413</v>
      </c>
      <c r="I7" s="1104" t="s">
        <v>414</v>
      </c>
      <c r="J7" s="1708"/>
      <c r="K7" s="1104" t="s">
        <v>417</v>
      </c>
      <c r="L7" s="1104" t="s">
        <v>418</v>
      </c>
      <c r="M7" s="1104" t="s">
        <v>419</v>
      </c>
      <c r="N7" s="1104" t="s">
        <v>420</v>
      </c>
      <c r="O7" s="1708"/>
      <c r="P7" s="556"/>
      <c r="Q7" s="556"/>
    </row>
    <row r="8" spans="1:17" ht="17.25" customHeight="1">
      <c r="A8" s="505"/>
      <c r="B8" s="500"/>
      <c r="C8" s="504"/>
      <c r="D8" s="527"/>
      <c r="E8" s="553"/>
      <c r="F8" s="553"/>
      <c r="G8" s="553"/>
      <c r="H8" s="553"/>
      <c r="I8" s="553"/>
      <c r="J8" s="553"/>
      <c r="K8" s="553"/>
      <c r="L8" s="553"/>
      <c r="M8" s="553"/>
      <c r="N8" s="553"/>
      <c r="O8" s="553"/>
    </row>
    <row r="9" spans="1:17" ht="36.75" customHeight="1">
      <c r="A9" s="505"/>
      <c r="B9" s="500"/>
      <c r="C9" s="518" t="s">
        <v>244</v>
      </c>
      <c r="D9" s="535"/>
      <c r="E9" s="1365">
        <v>831.3</v>
      </c>
      <c r="F9" s="1365">
        <v>182.6</v>
      </c>
      <c r="G9" s="1365">
        <v>176.4</v>
      </c>
      <c r="H9" s="1365">
        <v>173.6</v>
      </c>
      <c r="I9" s="1365">
        <v>87</v>
      </c>
      <c r="J9" s="1365">
        <v>619.70000000000005</v>
      </c>
      <c r="K9" s="1365">
        <v>40.1</v>
      </c>
      <c r="L9" s="1365">
        <v>123.38</v>
      </c>
      <c r="M9" s="1365">
        <v>126.4</v>
      </c>
      <c r="N9" s="1365">
        <v>206.80495568399999</v>
      </c>
      <c r="O9" s="1365">
        <v>496.71781649399998</v>
      </c>
      <c r="P9" s="558"/>
    </row>
    <row r="10" spans="1:17" ht="36.75" customHeight="1">
      <c r="A10" s="505"/>
      <c r="B10" s="500"/>
      <c r="C10" s="518" t="s">
        <v>245</v>
      </c>
      <c r="D10" s="535"/>
      <c r="E10" s="1365">
        <v>102.2</v>
      </c>
      <c r="F10" s="1365">
        <v>23.4</v>
      </c>
      <c r="G10" s="1365">
        <v>20.2</v>
      </c>
      <c r="H10" s="1365">
        <v>21.6</v>
      </c>
      <c r="I10" s="1365">
        <v>8.1</v>
      </c>
      <c r="J10" s="1365">
        <v>73.3</v>
      </c>
      <c r="K10" s="1365">
        <v>34.5</v>
      </c>
      <c r="L10" s="1365">
        <v>29.7</v>
      </c>
      <c r="M10" s="1365">
        <v>31</v>
      </c>
      <c r="N10" s="1365">
        <v>34.066391928000002</v>
      </c>
      <c r="O10" s="1365">
        <v>129.31852203099999</v>
      </c>
      <c r="P10" s="558"/>
    </row>
    <row r="11" spans="1:17" ht="36.75" customHeight="1" thickBot="1">
      <c r="A11" s="505"/>
      <c r="B11" s="500"/>
      <c r="C11" s="520" t="s">
        <v>246</v>
      </c>
      <c r="D11" s="536"/>
      <c r="E11" s="1364">
        <v>933.5</v>
      </c>
      <c r="F11" s="1364">
        <v>206</v>
      </c>
      <c r="G11" s="1364">
        <v>196.6</v>
      </c>
      <c r="H11" s="1364">
        <v>195.2</v>
      </c>
      <c r="I11" s="1364">
        <v>95.1</v>
      </c>
      <c r="J11" s="1364">
        <v>693</v>
      </c>
      <c r="K11" s="1364">
        <v>74.599999999999994</v>
      </c>
      <c r="L11" s="1364">
        <v>153.07999999999998</v>
      </c>
      <c r="M11" s="1364">
        <v>157.4</v>
      </c>
      <c r="N11" s="1364">
        <v>240.87134761199999</v>
      </c>
      <c r="O11" s="1364">
        <v>626.03633852500002</v>
      </c>
      <c r="P11" s="558"/>
    </row>
    <row r="12" spans="1:17" ht="18.75" customHeight="1">
      <c r="A12" s="505"/>
      <c r="B12" s="500"/>
      <c r="C12" s="508"/>
      <c r="D12" s="508"/>
      <c r="E12" s="559"/>
      <c r="F12" s="559"/>
      <c r="G12" s="559"/>
      <c r="H12" s="559"/>
      <c r="I12" s="559"/>
      <c r="J12" s="559"/>
      <c r="K12" s="559"/>
      <c r="L12" s="559"/>
      <c r="M12" s="559"/>
      <c r="N12" s="559"/>
      <c r="O12" s="559"/>
    </row>
    <row r="13" spans="1:17" ht="17.25" customHeight="1">
      <c r="A13" s="505"/>
      <c r="B13" s="500"/>
      <c r="C13" s="512"/>
      <c r="D13" s="560"/>
      <c r="E13" s="561"/>
      <c r="F13" s="561"/>
      <c r="G13" s="561"/>
      <c r="H13" s="561"/>
      <c r="I13" s="561"/>
      <c r="J13" s="561"/>
      <c r="K13" s="561"/>
      <c r="L13" s="561"/>
      <c r="M13" s="561"/>
      <c r="N13" s="561"/>
      <c r="O13" s="561"/>
      <c r="P13" s="558"/>
    </row>
    <row r="14" spans="1:17" ht="24" customHeight="1">
      <c r="A14" s="505"/>
      <c r="B14" s="500"/>
      <c r="C14" s="504" t="s">
        <v>247</v>
      </c>
      <c r="D14" s="560"/>
      <c r="E14" s="561"/>
      <c r="F14" s="561"/>
      <c r="G14" s="561"/>
      <c r="H14" s="561"/>
      <c r="I14" s="561"/>
      <c r="J14" s="561"/>
      <c r="K14" s="561"/>
      <c r="L14" s="561"/>
      <c r="M14" s="561"/>
      <c r="N14" s="561"/>
      <c r="O14" s="561"/>
      <c r="P14" s="558"/>
    </row>
    <row r="15" spans="1:17" ht="17.25" customHeight="1">
      <c r="A15" s="505"/>
      <c r="B15" s="500"/>
      <c r="C15" s="504"/>
      <c r="D15" s="560"/>
      <c r="E15" s="561"/>
      <c r="F15" s="561"/>
      <c r="G15" s="561"/>
      <c r="H15" s="561"/>
      <c r="I15" s="561"/>
      <c r="J15" s="561"/>
      <c r="K15" s="561"/>
      <c r="L15" s="561"/>
      <c r="M15" s="561"/>
      <c r="N15" s="561"/>
      <c r="O15" s="561"/>
      <c r="P15" s="558"/>
    </row>
    <row r="16" spans="1:17" ht="36.75" customHeight="1" thickBot="1">
      <c r="A16" s="505"/>
      <c r="B16" s="500"/>
      <c r="C16" s="519" t="s">
        <v>248</v>
      </c>
      <c r="D16" s="535"/>
      <c r="E16" s="1366">
        <v>180.5</v>
      </c>
      <c r="F16" s="1366">
        <v>50.7</v>
      </c>
      <c r="G16" s="1366">
        <v>47.3</v>
      </c>
      <c r="H16" s="1366">
        <v>44.4</v>
      </c>
      <c r="I16" s="1366">
        <v>62.6</v>
      </c>
      <c r="J16" s="1366">
        <v>205</v>
      </c>
      <c r="K16" s="1366">
        <v>47</v>
      </c>
      <c r="L16" s="1366">
        <v>54.7</v>
      </c>
      <c r="M16" s="1366">
        <v>57.0901</v>
      </c>
      <c r="N16" s="1366">
        <v>67</v>
      </c>
      <c r="O16" s="1366">
        <v>226</v>
      </c>
      <c r="P16" s="558"/>
    </row>
    <row r="17" spans="1:16" ht="17.25" customHeight="1">
      <c r="A17" s="505"/>
      <c r="B17" s="500"/>
      <c r="C17" s="508"/>
      <c r="D17" s="508"/>
      <c r="E17" s="559"/>
      <c r="F17" s="559"/>
      <c r="G17" s="559"/>
      <c r="H17" s="559"/>
      <c r="I17" s="559"/>
      <c r="J17" s="559"/>
      <c r="K17" s="559"/>
      <c r="L17" s="559"/>
      <c r="M17" s="559"/>
      <c r="N17" s="559"/>
      <c r="O17" s="559"/>
    </row>
    <row r="18" spans="1:16" ht="17.25" customHeight="1">
      <c r="A18" s="505"/>
      <c r="B18" s="500"/>
      <c r="C18" s="508"/>
      <c r="D18" s="508"/>
      <c r="E18" s="559"/>
      <c r="F18" s="559"/>
      <c r="G18" s="559"/>
      <c r="H18" s="559"/>
      <c r="I18" s="559"/>
      <c r="J18" s="559"/>
      <c r="K18" s="559"/>
      <c r="L18" s="559"/>
      <c r="M18" s="559"/>
      <c r="N18" s="559"/>
      <c r="O18" s="559"/>
    </row>
    <row r="19" spans="1:16" ht="24" customHeight="1">
      <c r="A19" s="505"/>
      <c r="B19" s="500"/>
      <c r="C19" s="504" t="s">
        <v>249</v>
      </c>
      <c r="D19" s="554"/>
      <c r="E19" s="559"/>
      <c r="F19" s="559"/>
      <c r="G19" s="559"/>
      <c r="H19" s="559"/>
      <c r="I19" s="559"/>
      <c r="J19" s="559"/>
      <c r="K19" s="559"/>
      <c r="L19" s="559"/>
      <c r="M19" s="559"/>
      <c r="N19" s="559"/>
      <c r="O19" s="559"/>
    </row>
    <row r="20" spans="1:16" ht="17.25" customHeight="1">
      <c r="A20" s="505"/>
      <c r="B20" s="500"/>
      <c r="C20" s="504"/>
      <c r="D20" s="554"/>
      <c r="E20" s="559"/>
      <c r="F20" s="559"/>
      <c r="G20" s="559"/>
      <c r="H20" s="559"/>
      <c r="I20" s="559"/>
      <c r="J20" s="559"/>
      <c r="K20" s="559"/>
      <c r="L20" s="559"/>
      <c r="M20" s="559"/>
      <c r="N20" s="559"/>
      <c r="O20" s="559"/>
    </row>
    <row r="21" spans="1:16" ht="36.75" customHeight="1" thickBot="1">
      <c r="A21" s="505"/>
      <c r="B21" s="500"/>
      <c r="C21" s="520" t="s">
        <v>246</v>
      </c>
      <c r="D21" s="536"/>
      <c r="E21" s="552">
        <f t="shared" ref="E21:O21" si="0">E11+E16</f>
        <v>1114</v>
      </c>
      <c r="F21" s="552">
        <f>F11+F16</f>
        <v>256.7</v>
      </c>
      <c r="G21" s="552">
        <f>G11+G16</f>
        <v>243.89999999999998</v>
      </c>
      <c r="H21" s="552">
        <f>H11+H16</f>
        <v>239.6</v>
      </c>
      <c r="I21" s="552">
        <f t="shared" si="0"/>
        <v>157.69999999999999</v>
      </c>
      <c r="J21" s="552">
        <f t="shared" si="0"/>
        <v>898</v>
      </c>
      <c r="K21" s="552">
        <f t="shared" si="0"/>
        <v>121.6</v>
      </c>
      <c r="L21" s="552">
        <f t="shared" si="0"/>
        <v>207.77999999999997</v>
      </c>
      <c r="M21" s="552">
        <f t="shared" si="0"/>
        <v>214.49010000000001</v>
      </c>
      <c r="N21" s="552">
        <f t="shared" si="0"/>
        <v>307.87134761200002</v>
      </c>
      <c r="O21" s="552">
        <f t="shared" si="0"/>
        <v>852.03633852500002</v>
      </c>
      <c r="P21" s="558"/>
    </row>
    <row r="22" spans="1:16" ht="18" customHeight="1">
      <c r="A22" s="505"/>
      <c r="B22" s="500"/>
      <c r="C22" s="507"/>
      <c r="D22" s="530"/>
      <c r="E22" s="530"/>
      <c r="F22" s="530"/>
      <c r="G22" s="530"/>
      <c r="H22" s="530"/>
      <c r="I22" s="530"/>
      <c r="J22" s="530"/>
      <c r="K22" s="530"/>
      <c r="L22" s="625"/>
      <c r="M22" s="625"/>
      <c r="N22" s="530"/>
      <c r="O22" s="530"/>
    </row>
    <row r="23" spans="1:16">
      <c r="A23" s="505"/>
      <c r="B23" s="500"/>
      <c r="C23" s="514"/>
      <c r="D23" s="530"/>
      <c r="E23" s="530"/>
      <c r="F23" s="530"/>
      <c r="G23" s="530"/>
      <c r="H23" s="530"/>
      <c r="I23" s="530"/>
      <c r="J23" s="530"/>
      <c r="K23" s="530"/>
      <c r="L23" s="625"/>
      <c r="M23" s="625"/>
      <c r="N23" s="530"/>
      <c r="O23" s="530"/>
    </row>
    <row r="24" spans="1:16" ht="15.75">
      <c r="A24" s="513"/>
      <c r="B24" s="506"/>
      <c r="C24" s="504"/>
      <c r="D24" s="531"/>
      <c r="E24" s="531"/>
      <c r="F24" s="531"/>
      <c r="G24" s="531"/>
      <c r="H24" s="531"/>
      <c r="I24" s="531"/>
      <c r="J24" s="531"/>
      <c r="K24" s="531"/>
      <c r="L24" s="626"/>
      <c r="M24" s="626"/>
      <c r="N24" s="531"/>
      <c r="O24" s="531"/>
    </row>
    <row r="25" spans="1:16" ht="15.75">
      <c r="A25" s="513"/>
      <c r="B25" s="495"/>
      <c r="C25" s="495"/>
      <c r="D25" s="517"/>
      <c r="E25" s="526"/>
      <c r="F25" s="526"/>
      <c r="G25" s="526"/>
      <c r="H25" s="526"/>
      <c r="I25" s="526"/>
      <c r="J25" s="526"/>
      <c r="K25" s="526"/>
      <c r="L25" s="621"/>
      <c r="M25" s="621"/>
      <c r="N25" s="526"/>
      <c r="O25" s="526"/>
    </row>
    <row r="26" spans="1:16">
      <c r="A26" s="513"/>
      <c r="B26" s="506"/>
      <c r="C26" s="510"/>
      <c r="D26" s="527"/>
      <c r="E26" s="527"/>
      <c r="F26" s="527"/>
      <c r="G26" s="527"/>
      <c r="H26" s="527"/>
      <c r="I26" s="527"/>
      <c r="J26" s="527"/>
      <c r="K26" s="527"/>
      <c r="L26" s="622"/>
      <c r="M26" s="622"/>
      <c r="N26" s="527"/>
      <c r="O26" s="527"/>
    </row>
    <row r="27" spans="1:16">
      <c r="A27" s="513"/>
      <c r="B27" s="506"/>
      <c r="C27" s="514"/>
      <c r="D27" s="523"/>
      <c r="E27" s="523"/>
      <c r="F27" s="523"/>
      <c r="G27" s="523"/>
      <c r="H27" s="523"/>
      <c r="I27" s="523"/>
      <c r="J27" s="523"/>
      <c r="K27" s="523"/>
      <c r="L27" s="614"/>
      <c r="M27" s="614"/>
      <c r="N27" s="523"/>
      <c r="O27" s="523"/>
    </row>
    <row r="28" spans="1:16">
      <c r="A28" s="506"/>
      <c r="B28" s="506"/>
      <c r="D28" s="523"/>
      <c r="E28" s="523"/>
      <c r="F28" s="523"/>
      <c r="G28" s="523"/>
      <c r="H28" s="523"/>
      <c r="I28" s="523"/>
      <c r="J28" s="523"/>
      <c r="K28" s="523"/>
      <c r="L28" s="614"/>
      <c r="M28" s="614"/>
      <c r="N28" s="523"/>
      <c r="O28" s="523"/>
    </row>
    <row r="29" spans="1:16">
      <c r="A29" s="506"/>
      <c r="B29" s="506"/>
      <c r="C29" s="507"/>
      <c r="D29" s="531"/>
      <c r="E29" s="531"/>
      <c r="F29" s="531"/>
      <c r="G29" s="531"/>
      <c r="H29" s="531"/>
      <c r="I29" s="531"/>
      <c r="J29" s="531"/>
      <c r="K29" s="531"/>
      <c r="L29" s="626"/>
      <c r="M29" s="626"/>
      <c r="N29" s="531"/>
      <c r="O29" s="531"/>
    </row>
    <row r="30" spans="1:16">
      <c r="A30" s="506"/>
      <c r="B30" s="506"/>
      <c r="C30" s="507"/>
      <c r="D30" s="531"/>
      <c r="E30" s="531"/>
      <c r="F30" s="531"/>
      <c r="G30" s="531"/>
      <c r="H30" s="531"/>
      <c r="I30" s="531"/>
      <c r="J30" s="531"/>
      <c r="K30" s="531"/>
      <c r="L30" s="626"/>
      <c r="M30" s="626"/>
      <c r="N30" s="531"/>
      <c r="O30" s="531"/>
    </row>
    <row r="31" spans="1:16">
      <c r="A31" s="506"/>
      <c r="B31" s="506"/>
      <c r="C31" s="507"/>
      <c r="D31" s="531"/>
      <c r="E31" s="531"/>
      <c r="F31" s="531"/>
      <c r="G31" s="531"/>
      <c r="H31" s="531"/>
      <c r="I31" s="531"/>
      <c r="J31" s="531"/>
      <c r="K31" s="531"/>
      <c r="L31" s="626"/>
      <c r="M31" s="626"/>
      <c r="N31" s="531"/>
      <c r="O31" s="531"/>
    </row>
    <row r="32" spans="1:16">
      <c r="A32" s="506"/>
      <c r="B32" s="506"/>
      <c r="C32" s="507"/>
      <c r="D32" s="531"/>
      <c r="E32" s="531"/>
      <c r="F32" s="531"/>
      <c r="G32" s="531"/>
      <c r="H32" s="531"/>
      <c r="I32" s="531"/>
      <c r="J32" s="531"/>
      <c r="K32" s="531"/>
      <c r="L32" s="626"/>
      <c r="M32" s="626"/>
      <c r="N32" s="531"/>
      <c r="O32" s="531"/>
    </row>
    <row r="33" spans="1:15">
      <c r="A33" s="506"/>
      <c r="B33" s="506"/>
      <c r="C33" s="507"/>
      <c r="D33" s="531"/>
      <c r="E33" s="531"/>
      <c r="F33" s="531"/>
      <c r="G33" s="531"/>
      <c r="H33" s="531"/>
      <c r="I33" s="531"/>
      <c r="J33" s="531"/>
      <c r="K33" s="531"/>
      <c r="L33" s="626"/>
      <c r="M33" s="626"/>
      <c r="N33" s="531"/>
      <c r="O33" s="531"/>
    </row>
    <row r="34" spans="1:15">
      <c r="A34" s="506"/>
      <c r="B34" s="506"/>
      <c r="C34" s="515"/>
      <c r="D34" s="532"/>
      <c r="E34" s="532"/>
      <c r="F34" s="532"/>
      <c r="G34" s="532"/>
      <c r="H34" s="532"/>
      <c r="I34" s="532"/>
      <c r="J34" s="532"/>
      <c r="K34" s="532"/>
      <c r="L34" s="627"/>
      <c r="M34" s="627"/>
      <c r="N34" s="532"/>
      <c r="O34" s="532"/>
    </row>
    <row r="35" spans="1:15">
      <c r="A35" s="506"/>
      <c r="B35" s="506"/>
      <c r="C35" s="507"/>
      <c r="D35" s="531"/>
      <c r="E35" s="531"/>
      <c r="F35" s="531"/>
      <c r="G35" s="531"/>
      <c r="H35" s="531"/>
      <c r="I35" s="531"/>
      <c r="J35" s="531"/>
      <c r="K35" s="531"/>
      <c r="L35" s="626"/>
      <c r="M35" s="626"/>
      <c r="N35" s="531"/>
      <c r="O35" s="531"/>
    </row>
    <row r="36" spans="1:15">
      <c r="A36" s="506"/>
      <c r="B36" s="506"/>
      <c r="C36" s="507"/>
      <c r="D36" s="531"/>
      <c r="E36" s="531"/>
      <c r="F36" s="531"/>
      <c r="G36" s="531"/>
      <c r="H36" s="531"/>
      <c r="I36" s="531"/>
      <c r="J36" s="531"/>
      <c r="K36" s="531"/>
      <c r="L36" s="626"/>
      <c r="M36" s="626"/>
      <c r="N36" s="531"/>
      <c r="O36" s="531"/>
    </row>
    <row r="37" spans="1:15">
      <c r="A37" s="506"/>
      <c r="B37" s="506"/>
      <c r="C37" s="507"/>
      <c r="D37" s="507"/>
      <c r="E37" s="507"/>
      <c r="F37" s="507"/>
      <c r="G37" s="507"/>
      <c r="H37" s="507"/>
      <c r="I37" s="507"/>
      <c r="J37" s="507"/>
      <c r="K37" s="507"/>
      <c r="L37" s="601"/>
      <c r="M37" s="601"/>
      <c r="N37" s="507"/>
      <c r="O37" s="507"/>
    </row>
    <row r="38" spans="1:15">
      <c r="A38" s="506"/>
      <c r="B38" s="506"/>
      <c r="C38" s="515"/>
      <c r="D38" s="507"/>
      <c r="E38" s="507"/>
      <c r="F38" s="507"/>
      <c r="G38" s="507"/>
      <c r="H38" s="507"/>
      <c r="I38" s="507"/>
      <c r="J38" s="507"/>
      <c r="K38" s="507"/>
      <c r="L38" s="601"/>
      <c r="M38" s="601"/>
      <c r="N38" s="507"/>
      <c r="O38" s="507"/>
    </row>
    <row r="39" spans="1:15">
      <c r="A39" s="506"/>
      <c r="B39" s="506"/>
      <c r="C39" s="507"/>
      <c r="D39" s="531"/>
      <c r="E39" s="531"/>
      <c r="F39" s="531"/>
      <c r="G39" s="531"/>
      <c r="H39" s="531"/>
      <c r="I39" s="531"/>
      <c r="J39" s="531"/>
      <c r="K39" s="531"/>
      <c r="L39" s="626"/>
      <c r="M39" s="626"/>
      <c r="N39" s="531"/>
      <c r="O39" s="531"/>
    </row>
    <row r="40" spans="1:15">
      <c r="A40" s="506"/>
      <c r="B40" s="506"/>
      <c r="C40" s="507"/>
      <c r="D40" s="531"/>
      <c r="E40" s="531"/>
      <c r="F40" s="531"/>
      <c r="G40" s="531"/>
      <c r="H40" s="531"/>
      <c r="I40" s="531"/>
      <c r="J40" s="531"/>
      <c r="K40" s="531"/>
      <c r="L40" s="626"/>
      <c r="M40" s="626"/>
      <c r="N40" s="531"/>
      <c r="O40" s="531"/>
    </row>
    <row r="41" spans="1:15">
      <c r="A41" s="506"/>
      <c r="B41" s="506"/>
      <c r="C41" s="507"/>
      <c r="D41" s="531"/>
      <c r="E41" s="531"/>
      <c r="F41" s="531"/>
      <c r="G41" s="531"/>
      <c r="H41" s="531"/>
      <c r="I41" s="531"/>
      <c r="J41" s="531"/>
      <c r="K41" s="531"/>
      <c r="L41" s="626"/>
      <c r="M41" s="626"/>
      <c r="N41" s="531"/>
      <c r="O41" s="531"/>
    </row>
    <row r="42" spans="1:15">
      <c r="A42" s="506"/>
      <c r="B42" s="506"/>
      <c r="C42" s="508"/>
      <c r="D42" s="508"/>
      <c r="E42" s="508"/>
      <c r="F42" s="508"/>
      <c r="G42" s="508"/>
      <c r="H42" s="508"/>
      <c r="I42" s="508"/>
      <c r="J42" s="508"/>
      <c r="K42" s="508"/>
      <c r="L42" s="602"/>
      <c r="M42" s="602"/>
      <c r="N42" s="508"/>
      <c r="O42" s="508"/>
    </row>
    <row r="43" spans="1:15">
      <c r="A43" s="506"/>
      <c r="B43" s="506"/>
      <c r="C43" s="516"/>
      <c r="D43" s="516"/>
      <c r="E43" s="508"/>
      <c r="F43" s="508"/>
      <c r="G43" s="508"/>
      <c r="H43" s="508"/>
      <c r="I43" s="508"/>
      <c r="J43" s="508"/>
      <c r="K43" s="508"/>
      <c r="L43" s="602"/>
      <c r="M43" s="602"/>
      <c r="N43" s="508"/>
      <c r="O43" s="508"/>
    </row>
    <row r="44" spans="1:15">
      <c r="A44" s="506"/>
      <c r="B44" s="506"/>
      <c r="C44" s="516"/>
      <c r="D44" s="516"/>
      <c r="E44" s="508"/>
      <c r="F44" s="508"/>
      <c r="G44" s="508"/>
      <c r="H44" s="508"/>
      <c r="I44" s="508"/>
      <c r="J44" s="508"/>
      <c r="K44" s="508"/>
      <c r="L44" s="602"/>
      <c r="M44" s="602"/>
      <c r="N44" s="508"/>
      <c r="O44" s="508"/>
    </row>
    <row r="45" spans="1:15">
      <c r="A45" s="495"/>
      <c r="B45" s="495"/>
      <c r="C45" s="516"/>
      <c r="D45" s="516"/>
      <c r="E45" s="495"/>
      <c r="F45" s="495"/>
      <c r="G45" s="495"/>
      <c r="H45" s="495"/>
      <c r="I45" s="495"/>
      <c r="J45" s="495"/>
      <c r="K45" s="495"/>
      <c r="L45" s="591"/>
      <c r="M45" s="591"/>
      <c r="N45" s="495"/>
      <c r="O45" s="495"/>
    </row>
    <row r="46" spans="1:15">
      <c r="A46" s="495"/>
      <c r="B46" s="495"/>
      <c r="C46" s="495"/>
      <c r="D46" s="495"/>
      <c r="E46" s="495"/>
      <c r="F46" s="495"/>
      <c r="G46" s="495"/>
      <c r="H46" s="495"/>
      <c r="I46" s="495"/>
      <c r="J46" s="495"/>
      <c r="K46" s="495"/>
      <c r="L46" s="591"/>
      <c r="M46" s="591"/>
      <c r="N46" s="495"/>
      <c r="O46" s="495"/>
    </row>
    <row r="47" spans="1:15" ht="19.5">
      <c r="A47" s="495"/>
      <c r="B47" s="495"/>
      <c r="C47" s="1715"/>
      <c r="D47" s="1715"/>
    </row>
    <row r="48" spans="1:15">
      <c r="A48" s="495"/>
      <c r="B48" s="495"/>
      <c r="C48" s="495"/>
      <c r="D48" s="495"/>
      <c r="E48" s="495"/>
      <c r="F48" s="495"/>
      <c r="G48" s="495"/>
      <c r="H48" s="495"/>
      <c r="I48" s="495"/>
      <c r="J48" s="495"/>
      <c r="K48" s="495"/>
      <c r="L48" s="591"/>
      <c r="M48" s="591"/>
      <c r="N48" s="495"/>
      <c r="O48" s="495"/>
    </row>
    <row r="49" spans="1:15">
      <c r="A49" s="495"/>
      <c r="B49" s="495"/>
      <c r="C49" s="495"/>
      <c r="D49" s="495"/>
      <c r="E49" s="495"/>
      <c r="F49" s="495"/>
      <c r="G49" s="495"/>
      <c r="H49" s="495"/>
      <c r="I49" s="495"/>
      <c r="J49" s="495"/>
      <c r="K49" s="495"/>
      <c r="L49" s="591"/>
      <c r="M49" s="591"/>
      <c r="N49" s="495"/>
      <c r="O49" s="495"/>
    </row>
    <row r="50" spans="1:15" ht="18">
      <c r="A50" s="495"/>
      <c r="B50" s="495"/>
      <c r="C50" s="509"/>
      <c r="D50" s="509"/>
      <c r="E50" s="524"/>
      <c r="F50" s="524"/>
      <c r="G50" s="524"/>
      <c r="H50" s="524"/>
      <c r="I50" s="524"/>
      <c r="J50" s="524"/>
      <c r="K50" s="524"/>
      <c r="L50" s="619"/>
      <c r="M50" s="619"/>
      <c r="N50" s="524"/>
      <c r="O50" s="524"/>
    </row>
    <row r="51" spans="1:15" ht="15.75">
      <c r="A51" s="495"/>
      <c r="B51" s="495"/>
      <c r="C51" s="517"/>
      <c r="D51" s="517"/>
      <c r="E51" s="525"/>
      <c r="F51" s="525"/>
      <c r="G51" s="525"/>
      <c r="H51" s="525"/>
      <c r="I51" s="525"/>
      <c r="J51" s="525"/>
      <c r="K51" s="525"/>
      <c r="L51" s="620"/>
      <c r="M51" s="620"/>
      <c r="N51" s="525"/>
      <c r="O51" s="525"/>
    </row>
    <row r="52" spans="1:15">
      <c r="A52" s="506"/>
      <c r="B52" s="506"/>
      <c r="C52" s="510"/>
      <c r="D52" s="510"/>
      <c r="E52" s="527"/>
      <c r="F52" s="527"/>
      <c r="G52" s="527"/>
      <c r="H52" s="527"/>
      <c r="I52" s="527"/>
      <c r="J52" s="527"/>
      <c r="K52" s="527"/>
      <c r="L52" s="622"/>
      <c r="M52" s="622"/>
      <c r="N52" s="527"/>
      <c r="O52" s="527"/>
    </row>
    <row r="53" spans="1:15">
      <c r="A53" s="506"/>
      <c r="B53" s="506"/>
      <c r="C53" s="514"/>
      <c r="D53" s="514"/>
      <c r="E53" s="523"/>
      <c r="F53" s="523"/>
      <c r="G53" s="523"/>
      <c r="H53" s="523"/>
      <c r="I53" s="523"/>
      <c r="J53" s="523"/>
      <c r="K53" s="523"/>
      <c r="L53" s="614"/>
      <c r="M53" s="614"/>
      <c r="N53" s="523"/>
      <c r="O53" s="523"/>
    </row>
    <row r="54" spans="1:15">
      <c r="A54" s="506"/>
      <c r="B54" s="506"/>
      <c r="C54" s="507"/>
      <c r="D54" s="507"/>
      <c r="E54" s="531"/>
      <c r="F54" s="531"/>
      <c r="G54" s="531"/>
      <c r="H54" s="531"/>
      <c r="I54" s="531"/>
      <c r="J54" s="531"/>
      <c r="K54" s="531"/>
      <c r="L54" s="626"/>
      <c r="M54" s="626"/>
      <c r="N54" s="531"/>
      <c r="O54" s="531"/>
    </row>
    <row r="55" spans="1:15">
      <c r="A55" s="506"/>
      <c r="B55" s="506"/>
      <c r="C55" s="507"/>
      <c r="D55" s="507"/>
      <c r="E55" s="531"/>
      <c r="F55" s="531"/>
      <c r="G55" s="531"/>
      <c r="H55" s="531"/>
      <c r="I55" s="531"/>
      <c r="J55" s="531"/>
      <c r="K55" s="531"/>
      <c r="L55" s="626"/>
      <c r="M55" s="626"/>
      <c r="N55" s="531"/>
      <c r="O55" s="531"/>
    </row>
    <row r="56" spans="1:15">
      <c r="A56" s="506"/>
      <c r="B56" s="506"/>
      <c r="C56" s="507"/>
      <c r="D56" s="507"/>
      <c r="E56" s="531"/>
      <c r="F56" s="531"/>
      <c r="G56" s="531"/>
      <c r="H56" s="531"/>
      <c r="I56" s="531"/>
      <c r="J56" s="531"/>
      <c r="K56" s="531"/>
      <c r="L56" s="626"/>
      <c r="M56" s="626"/>
      <c r="N56" s="531"/>
      <c r="O56" s="531"/>
    </row>
    <row r="57" spans="1:15">
      <c r="A57" s="506"/>
      <c r="B57" s="506"/>
      <c r="C57" s="507"/>
      <c r="D57" s="507"/>
      <c r="E57" s="531"/>
      <c r="F57" s="531"/>
      <c r="G57" s="531"/>
      <c r="H57" s="531"/>
      <c r="I57" s="531"/>
      <c r="J57" s="531"/>
      <c r="K57" s="531"/>
      <c r="L57" s="626"/>
      <c r="M57" s="626"/>
      <c r="N57" s="531"/>
      <c r="O57" s="531"/>
    </row>
    <row r="58" spans="1:15">
      <c r="A58" s="506"/>
      <c r="B58" s="506"/>
      <c r="C58" s="507"/>
      <c r="D58" s="507"/>
      <c r="E58" s="531"/>
      <c r="F58" s="531"/>
      <c r="G58" s="531"/>
      <c r="H58" s="531"/>
      <c r="I58" s="531"/>
      <c r="J58" s="531"/>
      <c r="K58" s="531"/>
      <c r="L58" s="626"/>
      <c r="M58" s="626"/>
      <c r="N58" s="531"/>
      <c r="O58" s="531"/>
    </row>
    <row r="59" spans="1:15">
      <c r="A59" s="506"/>
      <c r="B59" s="506"/>
      <c r="C59" s="515"/>
      <c r="D59" s="515"/>
      <c r="E59" s="532"/>
      <c r="F59" s="532"/>
      <c r="G59" s="532"/>
      <c r="H59" s="532"/>
      <c r="I59" s="532"/>
      <c r="J59" s="532"/>
      <c r="K59" s="532"/>
      <c r="L59" s="627"/>
      <c r="M59" s="627"/>
      <c r="N59" s="532"/>
      <c r="O59" s="532"/>
    </row>
    <row r="60" spans="1:15">
      <c r="A60" s="506"/>
      <c r="B60" s="506"/>
      <c r="C60" s="507"/>
      <c r="D60" s="507"/>
      <c r="E60" s="531"/>
      <c r="F60" s="531"/>
      <c r="G60" s="531"/>
      <c r="H60" s="531"/>
      <c r="I60" s="531"/>
      <c r="J60" s="531"/>
      <c r="K60" s="531"/>
      <c r="L60" s="626"/>
      <c r="M60" s="626"/>
      <c r="N60" s="531"/>
      <c r="O60" s="531"/>
    </row>
    <row r="61" spans="1:15">
      <c r="A61" s="506"/>
      <c r="B61" s="506"/>
      <c r="C61" s="507"/>
      <c r="D61" s="507"/>
      <c r="E61" s="531"/>
      <c r="F61" s="531"/>
      <c r="G61" s="531"/>
      <c r="H61" s="531"/>
      <c r="I61" s="531"/>
      <c r="J61" s="531"/>
      <c r="K61" s="531"/>
      <c r="L61" s="626"/>
      <c r="M61" s="626"/>
      <c r="N61" s="531"/>
      <c r="O61" s="531"/>
    </row>
    <row r="62" spans="1:15">
      <c r="A62" s="506"/>
      <c r="B62" s="506"/>
      <c r="C62" s="507"/>
      <c r="D62" s="507"/>
      <c r="E62" s="507"/>
      <c r="F62" s="507"/>
      <c r="G62" s="507"/>
      <c r="H62" s="507"/>
      <c r="I62" s="507"/>
      <c r="J62" s="507"/>
      <c r="K62" s="507"/>
      <c r="L62" s="601"/>
      <c r="M62" s="601"/>
      <c r="N62" s="507"/>
      <c r="O62" s="507"/>
    </row>
    <row r="63" spans="1:15">
      <c r="A63" s="506"/>
      <c r="B63" s="506"/>
      <c r="C63" s="515"/>
      <c r="D63" s="515"/>
      <c r="E63" s="507"/>
      <c r="F63" s="507"/>
      <c r="G63" s="507"/>
      <c r="H63" s="507"/>
      <c r="I63" s="507"/>
      <c r="J63" s="507"/>
      <c r="K63" s="507"/>
      <c r="L63" s="601"/>
      <c r="M63" s="601"/>
      <c r="N63" s="507"/>
      <c r="O63" s="507"/>
    </row>
    <row r="64" spans="1:15">
      <c r="A64" s="506"/>
      <c r="B64" s="506"/>
      <c r="C64" s="507"/>
      <c r="D64" s="507"/>
      <c r="E64" s="531"/>
      <c r="F64" s="531"/>
      <c r="G64" s="531"/>
      <c r="H64" s="531"/>
      <c r="I64" s="531"/>
      <c r="J64" s="531"/>
      <c r="K64" s="531"/>
      <c r="L64" s="626"/>
      <c r="M64" s="626"/>
      <c r="N64" s="531"/>
      <c r="O64" s="531"/>
    </row>
    <row r="65" spans="1:15">
      <c r="A65" s="506"/>
      <c r="B65" s="506"/>
      <c r="C65" s="507"/>
      <c r="D65" s="507"/>
      <c r="E65" s="531"/>
      <c r="F65" s="531"/>
      <c r="G65" s="531"/>
      <c r="H65" s="531"/>
      <c r="I65" s="531"/>
      <c r="J65" s="531"/>
      <c r="K65" s="531"/>
      <c r="L65" s="626"/>
      <c r="M65" s="626"/>
      <c r="N65" s="531"/>
      <c r="O65" s="531"/>
    </row>
    <row r="66" spans="1:15">
      <c r="A66" s="506"/>
      <c r="B66" s="506"/>
      <c r="C66" s="507"/>
      <c r="D66" s="507"/>
      <c r="E66" s="531"/>
      <c r="F66" s="531"/>
      <c r="G66" s="531"/>
      <c r="H66" s="531"/>
      <c r="I66" s="531"/>
      <c r="J66" s="531"/>
      <c r="K66" s="531"/>
      <c r="L66" s="626"/>
      <c r="M66" s="626"/>
      <c r="N66" s="531"/>
      <c r="O66" s="531"/>
    </row>
    <row r="67" spans="1:15">
      <c r="A67" s="506"/>
      <c r="B67" s="506"/>
      <c r="C67" s="507"/>
      <c r="D67" s="507"/>
      <c r="E67" s="531"/>
      <c r="F67" s="531"/>
      <c r="G67" s="531"/>
      <c r="H67" s="531"/>
      <c r="I67" s="531"/>
      <c r="J67" s="531"/>
      <c r="K67" s="531"/>
      <c r="L67" s="626"/>
      <c r="M67" s="626"/>
      <c r="N67" s="531"/>
      <c r="O67" s="531"/>
    </row>
    <row r="68" spans="1:15">
      <c r="A68" s="506"/>
      <c r="B68" s="506"/>
      <c r="C68" s="507"/>
      <c r="D68" s="507"/>
      <c r="E68" s="531"/>
      <c r="F68" s="531"/>
      <c r="G68" s="531"/>
      <c r="H68" s="531"/>
      <c r="I68" s="531"/>
      <c r="J68" s="531"/>
      <c r="K68" s="531"/>
      <c r="L68" s="626"/>
      <c r="M68" s="626"/>
      <c r="N68" s="531"/>
      <c r="O68" s="531"/>
    </row>
    <row r="69" spans="1:15">
      <c r="A69" s="506"/>
      <c r="B69" s="506"/>
      <c r="C69" s="508"/>
      <c r="D69" s="508"/>
      <c r="E69" s="508"/>
      <c r="F69" s="508"/>
      <c r="G69" s="508"/>
      <c r="H69" s="508"/>
      <c r="I69" s="508"/>
      <c r="J69" s="508"/>
      <c r="K69" s="508"/>
      <c r="L69" s="602"/>
      <c r="M69" s="602"/>
      <c r="N69" s="508"/>
      <c r="O69" s="508"/>
    </row>
    <row r="70" spans="1:15" ht="15.75">
      <c r="A70" s="495"/>
      <c r="B70" s="495"/>
      <c r="C70" s="517"/>
      <c r="D70" s="517"/>
      <c r="E70" s="526"/>
      <c r="F70" s="526"/>
      <c r="G70" s="526"/>
      <c r="H70" s="526"/>
      <c r="I70" s="526"/>
      <c r="J70" s="526"/>
      <c r="K70" s="526"/>
      <c r="L70" s="621"/>
      <c r="M70" s="621"/>
      <c r="N70" s="526"/>
      <c r="O70" s="526"/>
    </row>
    <row r="71" spans="1:15">
      <c r="A71" s="506"/>
      <c r="B71" s="506"/>
      <c r="C71" s="510"/>
      <c r="D71" s="510"/>
      <c r="E71" s="527"/>
      <c r="F71" s="527"/>
      <c r="G71" s="527"/>
      <c r="H71" s="527"/>
      <c r="I71" s="527"/>
      <c r="J71" s="527"/>
      <c r="K71" s="527"/>
      <c r="L71" s="622"/>
      <c r="M71" s="622"/>
      <c r="N71" s="527"/>
      <c r="O71" s="527"/>
    </row>
    <row r="72" spans="1:15">
      <c r="A72" s="506"/>
      <c r="B72" s="506"/>
      <c r="C72" s="514"/>
      <c r="D72" s="514"/>
      <c r="E72" s="523"/>
      <c r="F72" s="523"/>
      <c r="G72" s="523"/>
      <c r="H72" s="523"/>
      <c r="I72" s="523"/>
      <c r="J72" s="523"/>
      <c r="K72" s="523"/>
      <c r="L72" s="614"/>
      <c r="M72" s="614"/>
      <c r="N72" s="523"/>
      <c r="O72" s="523"/>
    </row>
    <row r="73" spans="1:15">
      <c r="A73" s="506"/>
      <c r="B73" s="506"/>
      <c r="C73" s="507"/>
      <c r="D73" s="507"/>
      <c r="E73" s="531"/>
      <c r="F73" s="531"/>
      <c r="G73" s="531"/>
      <c r="H73" s="531"/>
      <c r="I73" s="531"/>
      <c r="J73" s="531"/>
      <c r="K73" s="531"/>
      <c r="L73" s="626"/>
      <c r="M73" s="626"/>
      <c r="N73" s="531"/>
      <c r="O73" s="531"/>
    </row>
    <row r="74" spans="1:15">
      <c r="A74" s="506"/>
      <c r="B74" s="506"/>
      <c r="C74" s="507"/>
      <c r="D74" s="507"/>
      <c r="E74" s="531"/>
      <c r="F74" s="531"/>
      <c r="G74" s="531"/>
      <c r="H74" s="531"/>
      <c r="I74" s="531"/>
      <c r="J74" s="531"/>
      <c r="K74" s="531"/>
      <c r="L74" s="626"/>
      <c r="M74" s="626"/>
      <c r="N74" s="531"/>
      <c r="O74" s="531"/>
    </row>
    <row r="75" spans="1:15">
      <c r="A75" s="506"/>
      <c r="B75" s="506"/>
      <c r="C75" s="507"/>
      <c r="D75" s="507"/>
      <c r="E75" s="531"/>
      <c r="F75" s="531"/>
      <c r="G75" s="531"/>
      <c r="H75" s="531"/>
      <c r="I75" s="531"/>
      <c r="J75" s="531"/>
      <c r="K75" s="531"/>
      <c r="L75" s="626"/>
      <c r="M75" s="626"/>
      <c r="N75" s="531"/>
      <c r="O75" s="531"/>
    </row>
    <row r="76" spans="1:15">
      <c r="A76" s="506"/>
      <c r="B76" s="506"/>
      <c r="C76" s="507"/>
      <c r="D76" s="507"/>
      <c r="E76" s="531"/>
      <c r="F76" s="531"/>
      <c r="G76" s="531"/>
      <c r="H76" s="531"/>
      <c r="I76" s="531"/>
      <c r="J76" s="531"/>
      <c r="K76" s="531"/>
      <c r="L76" s="626"/>
      <c r="M76" s="626"/>
      <c r="N76" s="531"/>
      <c r="O76" s="531"/>
    </row>
    <row r="77" spans="1:15">
      <c r="A77" s="506"/>
      <c r="B77" s="506"/>
      <c r="C77" s="507"/>
      <c r="D77" s="507"/>
      <c r="E77" s="531"/>
      <c r="F77" s="531"/>
      <c r="G77" s="531"/>
      <c r="H77" s="531"/>
      <c r="I77" s="531"/>
      <c r="J77" s="531"/>
      <c r="K77" s="531"/>
      <c r="L77" s="626"/>
      <c r="M77" s="626"/>
      <c r="N77" s="531"/>
      <c r="O77" s="531"/>
    </row>
    <row r="78" spans="1:15">
      <c r="A78" s="506"/>
      <c r="B78" s="506"/>
      <c r="C78" s="515"/>
      <c r="D78" s="515"/>
      <c r="E78" s="532"/>
      <c r="F78" s="532"/>
      <c r="G78" s="532"/>
      <c r="H78" s="532"/>
      <c r="I78" s="532"/>
      <c r="J78" s="532"/>
      <c r="K78" s="532"/>
      <c r="L78" s="627"/>
      <c r="M78" s="627"/>
      <c r="N78" s="532"/>
      <c r="O78" s="532"/>
    </row>
    <row r="79" spans="1:15">
      <c r="A79" s="506"/>
      <c r="B79" s="506"/>
      <c r="C79" s="507"/>
      <c r="D79" s="507"/>
      <c r="E79" s="531"/>
      <c r="F79" s="531"/>
      <c r="G79" s="531"/>
      <c r="H79" s="531"/>
      <c r="I79" s="531"/>
      <c r="J79" s="531"/>
      <c r="K79" s="531"/>
      <c r="L79" s="626"/>
      <c r="M79" s="626"/>
      <c r="N79" s="531"/>
      <c r="O79" s="531"/>
    </row>
    <row r="80" spans="1:15">
      <c r="A80" s="506"/>
      <c r="B80" s="506"/>
      <c r="C80" s="507"/>
      <c r="D80" s="507"/>
      <c r="E80" s="531"/>
      <c r="F80" s="531"/>
      <c r="G80" s="531"/>
      <c r="H80" s="531"/>
      <c r="I80" s="531"/>
      <c r="J80" s="531"/>
      <c r="K80" s="531"/>
      <c r="L80" s="626"/>
      <c r="M80" s="626"/>
      <c r="N80" s="531"/>
      <c r="O80" s="531"/>
    </row>
    <row r="81" spans="1:15">
      <c r="A81" s="506"/>
      <c r="B81" s="506"/>
      <c r="C81" s="507"/>
      <c r="D81" s="507"/>
      <c r="E81" s="507"/>
      <c r="F81" s="507"/>
      <c r="G81" s="507"/>
      <c r="H81" s="507"/>
      <c r="I81" s="507"/>
      <c r="J81" s="507"/>
      <c r="K81" s="507"/>
      <c r="L81" s="601"/>
      <c r="M81" s="601"/>
      <c r="N81" s="507"/>
      <c r="O81" s="507"/>
    </row>
    <row r="82" spans="1:15">
      <c r="A82" s="506"/>
      <c r="B82" s="506"/>
      <c r="C82" s="515"/>
      <c r="D82" s="515"/>
      <c r="E82" s="507"/>
      <c r="F82" s="507"/>
      <c r="G82" s="507"/>
      <c r="H82" s="507"/>
      <c r="I82" s="507"/>
      <c r="J82" s="507"/>
      <c r="K82" s="507"/>
      <c r="L82" s="601"/>
      <c r="M82" s="601"/>
      <c r="N82" s="507"/>
      <c r="O82" s="507"/>
    </row>
    <row r="83" spans="1:15">
      <c r="A83" s="506"/>
      <c r="B83" s="506"/>
      <c r="C83" s="507"/>
      <c r="D83" s="507"/>
      <c r="E83" s="531"/>
      <c r="F83" s="531"/>
      <c r="G83" s="531"/>
      <c r="H83" s="531"/>
      <c r="I83" s="531"/>
      <c r="J83" s="531"/>
      <c r="K83" s="531"/>
      <c r="L83" s="626"/>
      <c r="M83" s="626"/>
      <c r="N83" s="531"/>
      <c r="O83" s="531"/>
    </row>
    <row r="84" spans="1:15">
      <c r="A84" s="506"/>
      <c r="B84" s="506"/>
      <c r="C84" s="507"/>
      <c r="D84" s="507"/>
      <c r="E84" s="531"/>
      <c r="F84" s="531"/>
      <c r="G84" s="531"/>
      <c r="H84" s="531"/>
      <c r="I84" s="531"/>
      <c r="J84" s="531"/>
      <c r="K84" s="531"/>
      <c r="L84" s="626"/>
      <c r="M84" s="626"/>
      <c r="N84" s="531"/>
      <c r="O84" s="531"/>
    </row>
    <row r="85" spans="1:15">
      <c r="A85" s="506"/>
      <c r="B85" s="506"/>
      <c r="C85" s="507"/>
      <c r="D85" s="507"/>
      <c r="E85" s="531"/>
      <c r="F85" s="531"/>
      <c r="G85" s="531"/>
      <c r="H85" s="531"/>
      <c r="I85" s="531"/>
      <c r="J85" s="531"/>
      <c r="K85" s="531"/>
      <c r="L85" s="626"/>
      <c r="M85" s="626"/>
      <c r="N85" s="531"/>
      <c r="O85" s="531"/>
    </row>
    <row r="86" spans="1:15">
      <c r="A86" s="506"/>
      <c r="B86" s="506"/>
      <c r="C86" s="508"/>
      <c r="D86" s="508"/>
      <c r="E86" s="508"/>
      <c r="F86" s="508"/>
      <c r="G86" s="508"/>
      <c r="H86" s="508"/>
      <c r="I86" s="508"/>
      <c r="J86" s="508"/>
      <c r="K86" s="508"/>
      <c r="L86" s="602"/>
      <c r="M86" s="602"/>
      <c r="N86" s="508"/>
      <c r="O86" s="508"/>
    </row>
    <row r="87" spans="1:15">
      <c r="A87" s="506"/>
      <c r="B87" s="506"/>
      <c r="C87" s="516"/>
      <c r="D87" s="516"/>
      <c r="E87" s="508"/>
      <c r="F87" s="508"/>
      <c r="G87" s="508"/>
      <c r="H87" s="508"/>
      <c r="I87" s="508"/>
      <c r="J87" s="508"/>
      <c r="K87" s="508"/>
      <c r="L87" s="602"/>
      <c r="M87" s="602"/>
      <c r="N87" s="508"/>
      <c r="O87" s="508"/>
    </row>
    <row r="88" spans="1:15">
      <c r="A88" s="506"/>
      <c r="B88" s="506"/>
      <c r="C88" s="516"/>
      <c r="D88" s="516"/>
      <c r="E88" s="508"/>
      <c r="F88" s="508"/>
      <c r="G88" s="508"/>
      <c r="H88" s="508"/>
      <c r="I88" s="508"/>
      <c r="J88" s="508"/>
      <c r="K88" s="508"/>
      <c r="L88" s="602"/>
      <c r="M88" s="602"/>
      <c r="N88" s="508"/>
      <c r="O88" s="508"/>
    </row>
    <row r="89" spans="1:15">
      <c r="A89" s="495"/>
      <c r="B89" s="495"/>
      <c r="C89" s="516"/>
      <c r="D89" s="516"/>
      <c r="E89" s="495"/>
      <c r="F89" s="495"/>
      <c r="G89" s="495"/>
      <c r="H89" s="495"/>
      <c r="I89" s="495"/>
      <c r="J89" s="495"/>
      <c r="K89" s="495"/>
      <c r="L89" s="591"/>
      <c r="M89" s="591"/>
      <c r="N89" s="495"/>
      <c r="O89" s="495"/>
    </row>
    <row r="90" spans="1:15">
      <c r="A90" s="495"/>
      <c r="B90" s="495"/>
      <c r="C90" s="495"/>
      <c r="D90" s="495"/>
      <c r="E90" s="495"/>
      <c r="F90" s="495"/>
      <c r="G90" s="495"/>
      <c r="H90" s="495"/>
      <c r="I90" s="495"/>
      <c r="J90" s="495"/>
      <c r="K90" s="495"/>
      <c r="L90" s="591"/>
      <c r="M90" s="591"/>
      <c r="N90" s="495"/>
      <c r="O90" s="495"/>
    </row>
    <row r="91" spans="1:15">
      <c r="A91" s="495"/>
      <c r="B91" s="495"/>
      <c r="C91" s="495"/>
      <c r="D91" s="495"/>
      <c r="E91" s="495"/>
      <c r="F91" s="495"/>
      <c r="G91" s="495"/>
      <c r="H91" s="495"/>
      <c r="I91" s="495"/>
      <c r="J91" s="495"/>
      <c r="K91" s="495"/>
      <c r="L91" s="591"/>
      <c r="M91" s="591"/>
      <c r="N91" s="495"/>
      <c r="O91" s="495"/>
    </row>
  </sheetData>
  <mergeCells count="6">
    <mergeCell ref="O5:O7"/>
    <mergeCell ref="F5:I5"/>
    <mergeCell ref="C47:D47"/>
    <mergeCell ref="K5:N5"/>
    <mergeCell ref="E5:E7"/>
    <mergeCell ref="J5:J7"/>
  </mergeCells>
  <phoneticPr fontId="6" type="noConversion"/>
  <pageMargins left="0.43307086614173229" right="0.23622047244094491" top="0.62992125984251968" bottom="0.35433070866141736" header="0.15748031496062992" footer="0.15748031496062992"/>
  <pageSetup paperSize="9" scale="80" orientation="landscape" useFirstPageNumber="1" r:id="rId1"/>
  <headerFooter>
    <oddHeader>&amp;R&amp;"Trebuchet MS,보통"&amp;12
www.wooribank.com</oddHeader>
    <oddFooter xml:space="preserve">&amp;R&amp;"Trebuchet MS,보통"Page 14
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showGridLines="0" view="pageBreakPreview" topLeftCell="A4" zoomScale="90" zoomScaleNormal="100" zoomScaleSheetLayoutView="90" workbookViewId="0">
      <selection activeCell="T17" sqref="T17"/>
    </sheetView>
  </sheetViews>
  <sheetFormatPr defaultRowHeight="15"/>
  <cols>
    <col min="1" max="1" width="20.85546875" style="496" customWidth="1"/>
    <col min="2" max="2" width="6" style="496" customWidth="1"/>
    <col min="3" max="3" width="22.5703125" style="496" customWidth="1"/>
    <col min="4" max="18" width="8.5703125" style="496" customWidth="1"/>
    <col min="19" max="19" width="3.7109375" style="496" customWidth="1"/>
    <col min="20" max="16384" width="9.140625" style="496"/>
  </cols>
  <sheetData>
    <row r="1" spans="1:20" s="542" customFormat="1" ht="36" customHeight="1">
      <c r="A1" s="521"/>
      <c r="B1" s="541"/>
      <c r="C1" s="1698" t="s">
        <v>251</v>
      </c>
      <c r="D1" s="1698"/>
      <c r="E1" s="1698"/>
      <c r="F1" s="1698"/>
      <c r="G1" s="1698"/>
      <c r="H1" s="1698"/>
      <c r="I1" s="1698"/>
      <c r="J1" s="1698"/>
      <c r="K1" s="1698"/>
      <c r="L1" s="1698"/>
      <c r="M1" s="1698"/>
      <c r="N1" s="1698"/>
      <c r="O1" s="1698"/>
      <c r="P1" s="1698"/>
      <c r="Q1" s="1698"/>
      <c r="R1" s="1698"/>
      <c r="S1" s="1698"/>
      <c r="T1" s="522"/>
    </row>
    <row r="2" spans="1:20" ht="9" customHeight="1">
      <c r="A2" s="503"/>
      <c r="C2" s="540"/>
      <c r="D2" s="528"/>
      <c r="E2" s="528"/>
      <c r="F2" s="528"/>
      <c r="G2" s="528"/>
      <c r="H2" s="528"/>
      <c r="I2" s="528"/>
      <c r="J2" s="528"/>
      <c r="K2" s="528"/>
      <c r="L2" s="528"/>
      <c r="M2" s="528"/>
      <c r="N2" s="528"/>
      <c r="O2" s="528"/>
      <c r="P2" s="528"/>
      <c r="Q2" s="528"/>
      <c r="R2" s="528"/>
      <c r="S2" s="500"/>
      <c r="T2" s="500"/>
    </row>
    <row r="3" spans="1:20" ht="15" customHeight="1">
      <c r="A3" s="503"/>
      <c r="C3" s="78"/>
      <c r="D3" s="528"/>
      <c r="E3" s="528"/>
      <c r="F3" s="528"/>
      <c r="G3" s="528"/>
      <c r="H3" s="528"/>
      <c r="I3" s="528"/>
      <c r="J3" s="528"/>
      <c r="K3" s="528"/>
      <c r="L3" s="528"/>
      <c r="M3" s="528"/>
      <c r="N3" s="528"/>
      <c r="O3" s="528"/>
      <c r="P3" s="528"/>
      <c r="Q3" s="528"/>
      <c r="R3" s="528"/>
      <c r="S3" s="500"/>
      <c r="T3" s="500"/>
    </row>
    <row r="4" spans="1:20" s="500" customFormat="1" ht="10.15" customHeight="1">
      <c r="A4" s="505"/>
      <c r="C4" s="564"/>
      <c r="D4" s="565"/>
      <c r="E4" s="565"/>
      <c r="F4" s="566"/>
      <c r="G4" s="566"/>
      <c r="H4" s="566"/>
      <c r="I4" s="566"/>
      <c r="J4" s="565"/>
      <c r="K4" s="565"/>
      <c r="L4" s="566"/>
      <c r="M4" s="565"/>
      <c r="N4" s="565"/>
      <c r="O4" s="566"/>
      <c r="P4" s="567"/>
      <c r="Q4" s="567"/>
      <c r="R4" s="568"/>
    </row>
    <row r="5" spans="1:20" ht="27.75" customHeight="1">
      <c r="A5" s="503"/>
      <c r="C5" s="504"/>
      <c r="D5" s="569"/>
      <c r="E5" s="569"/>
      <c r="F5" s="569"/>
      <c r="G5" s="569"/>
      <c r="H5" s="569"/>
      <c r="I5" s="569"/>
      <c r="J5" s="569"/>
      <c r="K5" s="569"/>
      <c r="L5" s="569"/>
      <c r="M5" s="569"/>
      <c r="N5" s="569"/>
      <c r="O5" s="569"/>
      <c r="P5" s="569"/>
      <c r="Q5" s="569"/>
      <c r="R5" s="569"/>
    </row>
    <row r="6" spans="1:20" s="500" customFormat="1" ht="24" customHeight="1">
      <c r="A6" s="505"/>
      <c r="C6" s="537" t="s">
        <v>3</v>
      </c>
      <c r="D6" s="1724" t="s">
        <v>135</v>
      </c>
      <c r="E6" s="1724"/>
      <c r="F6" s="1725"/>
      <c r="G6" s="1726" t="s">
        <v>134</v>
      </c>
      <c r="H6" s="1724"/>
      <c r="I6" s="1725"/>
      <c r="J6" s="1726" t="s">
        <v>136</v>
      </c>
      <c r="K6" s="1724"/>
      <c r="L6" s="1725"/>
      <c r="M6" s="1726" t="s">
        <v>254</v>
      </c>
      <c r="N6" s="1724"/>
      <c r="O6" s="1725"/>
      <c r="P6" s="1726" t="s">
        <v>7</v>
      </c>
      <c r="Q6" s="1724"/>
      <c r="R6" s="1724"/>
    </row>
    <row r="7" spans="1:20" s="500" customFormat="1" ht="24" customHeight="1">
      <c r="A7" s="505"/>
      <c r="C7" s="498" t="s">
        <v>155</v>
      </c>
      <c r="D7" s="538" t="s">
        <v>255</v>
      </c>
      <c r="E7" s="538" t="s">
        <v>256</v>
      </c>
      <c r="F7" s="538" t="s">
        <v>13</v>
      </c>
      <c r="G7" s="538" t="s">
        <v>255</v>
      </c>
      <c r="H7" s="538" t="s">
        <v>256</v>
      </c>
      <c r="I7" s="581" t="s">
        <v>13</v>
      </c>
      <c r="J7" s="538" t="s">
        <v>255</v>
      </c>
      <c r="K7" s="538" t="s">
        <v>256</v>
      </c>
      <c r="L7" s="538" t="s">
        <v>13</v>
      </c>
      <c r="M7" s="538" t="s">
        <v>255</v>
      </c>
      <c r="N7" s="538" t="s">
        <v>256</v>
      </c>
      <c r="O7" s="581" t="s">
        <v>13</v>
      </c>
      <c r="P7" s="538" t="s">
        <v>255</v>
      </c>
      <c r="Q7" s="538" t="s">
        <v>256</v>
      </c>
      <c r="R7" s="538" t="s">
        <v>13</v>
      </c>
    </row>
    <row r="8" spans="1:20" s="500" customFormat="1" ht="24" customHeight="1">
      <c r="A8" s="505"/>
      <c r="C8" s="585" t="s">
        <v>232</v>
      </c>
      <c r="D8" s="1373">
        <v>34778.127</v>
      </c>
      <c r="E8" s="1373">
        <v>54.85</v>
      </c>
      <c r="F8" s="1371">
        <v>0.15771407126093939</v>
      </c>
      <c r="G8" s="1376">
        <v>75105.038</v>
      </c>
      <c r="H8" s="1369">
        <v>197.16</v>
      </c>
      <c r="I8" s="1380">
        <v>0.26251234970415699</v>
      </c>
      <c r="J8" s="1373">
        <v>105981.758</v>
      </c>
      <c r="K8" s="1373">
        <v>67.69</v>
      </c>
      <c r="L8" s="1371">
        <v>6.3869482142389064E-2</v>
      </c>
      <c r="M8" s="1377">
        <v>3130.9189999999999</v>
      </c>
      <c r="N8" s="1373">
        <v>4.5999999999999996</v>
      </c>
      <c r="O8" s="1380">
        <v>0.14692171851140193</v>
      </c>
      <c r="P8" s="1379">
        <v>218995.84</v>
      </c>
      <c r="Q8" s="1379">
        <v>324.3</v>
      </c>
      <c r="R8" s="1381">
        <v>0.14808500471972436</v>
      </c>
      <c r="S8" s="570"/>
      <c r="T8" s="570"/>
    </row>
    <row r="9" spans="1:20" s="500" customFormat="1" ht="24" customHeight="1">
      <c r="A9" s="505"/>
      <c r="C9" s="585" t="s">
        <v>233</v>
      </c>
      <c r="D9" s="1373">
        <v>321.38</v>
      </c>
      <c r="E9" s="1373">
        <v>141.22</v>
      </c>
      <c r="F9" s="1371">
        <v>43.941751197958801</v>
      </c>
      <c r="G9" s="1376">
        <v>581.43499999999995</v>
      </c>
      <c r="H9" s="1369">
        <v>57.66</v>
      </c>
      <c r="I9" s="1380">
        <v>9.9168436712616206</v>
      </c>
      <c r="J9" s="1373">
        <v>358.41199999999998</v>
      </c>
      <c r="K9" s="1373">
        <v>46.22</v>
      </c>
      <c r="L9" s="1371">
        <v>12.895773579009632</v>
      </c>
      <c r="M9" s="1377">
        <v>21.783999999999999</v>
      </c>
      <c r="N9" s="1373">
        <v>9.6999999999999993</v>
      </c>
      <c r="O9" s="1380">
        <v>44.528094013955197</v>
      </c>
      <c r="P9" s="1379">
        <v>1283.01</v>
      </c>
      <c r="Q9" s="1379">
        <v>254.79</v>
      </c>
      <c r="R9" s="1381">
        <v>19.858769612084082</v>
      </c>
      <c r="S9" s="570"/>
      <c r="T9" s="570"/>
    </row>
    <row r="10" spans="1:20" s="500" customFormat="1" ht="24" customHeight="1">
      <c r="A10" s="505"/>
      <c r="C10" s="585" t="s">
        <v>234</v>
      </c>
      <c r="D10" s="1373">
        <v>235.39599999999999</v>
      </c>
      <c r="E10" s="1373">
        <v>92.25</v>
      </c>
      <c r="F10" s="1371">
        <v>39.189281041309115</v>
      </c>
      <c r="G10" s="1376">
        <v>309.34800000000001</v>
      </c>
      <c r="H10" s="1369">
        <v>50.2</v>
      </c>
      <c r="I10" s="1380">
        <v>16.227678860054048</v>
      </c>
      <c r="J10" s="1373">
        <v>163.39500000000001</v>
      </c>
      <c r="K10" s="1373">
        <v>3.47</v>
      </c>
      <c r="L10" s="1371">
        <v>2.1236879953486949</v>
      </c>
      <c r="M10" s="1377">
        <v>6.1109999999999998</v>
      </c>
      <c r="N10" s="1373">
        <v>1.22</v>
      </c>
      <c r="O10" s="1380">
        <v>19.963999345442645</v>
      </c>
      <c r="P10" s="1379">
        <v>714.25</v>
      </c>
      <c r="Q10" s="1379">
        <v>147.13999999999999</v>
      </c>
      <c r="R10" s="1381">
        <v>20.600630031501574</v>
      </c>
      <c r="S10" s="570"/>
      <c r="T10" s="570"/>
    </row>
    <row r="11" spans="1:20" s="500" customFormat="1" ht="24" customHeight="1">
      <c r="A11" s="505"/>
      <c r="C11" s="585" t="s">
        <v>235</v>
      </c>
      <c r="D11" s="1373">
        <v>640.75400000000002</v>
      </c>
      <c r="E11" s="1373">
        <v>539.64</v>
      </c>
      <c r="F11" s="1371">
        <v>84.21952886755291</v>
      </c>
      <c r="G11" s="1376">
        <v>194.81800000000001</v>
      </c>
      <c r="H11" s="1369">
        <v>133.09</v>
      </c>
      <c r="I11" s="1380">
        <v>68.315042757856048</v>
      </c>
      <c r="J11" s="1373">
        <v>64.933000000000007</v>
      </c>
      <c r="K11" s="1373">
        <v>44.16</v>
      </c>
      <c r="L11" s="1371">
        <v>68.008562672292967</v>
      </c>
      <c r="M11" s="1377">
        <v>0.84599999999999997</v>
      </c>
      <c r="N11" s="1373">
        <v>0.66</v>
      </c>
      <c r="O11" s="1380">
        <v>78.01418439716312</v>
      </c>
      <c r="P11" s="1379">
        <v>901.35</v>
      </c>
      <c r="Q11" s="1379">
        <v>717.55</v>
      </c>
      <c r="R11" s="1381">
        <v>79.608365229932872</v>
      </c>
      <c r="S11" s="570"/>
      <c r="T11" s="570"/>
    </row>
    <row r="12" spans="1:20" s="500" customFormat="1" ht="24" customHeight="1">
      <c r="A12" s="505"/>
      <c r="C12" s="585" t="s">
        <v>236</v>
      </c>
      <c r="D12" s="1373">
        <v>46.7</v>
      </c>
      <c r="E12" s="1373">
        <v>34.86</v>
      </c>
      <c r="F12" s="1371">
        <v>74.646680942184148</v>
      </c>
      <c r="G12" s="1376">
        <v>148.387</v>
      </c>
      <c r="H12" s="1369">
        <v>111.77</v>
      </c>
      <c r="I12" s="1380">
        <v>75.323309993463042</v>
      </c>
      <c r="J12" s="1373">
        <v>28.663</v>
      </c>
      <c r="K12" s="1373">
        <v>20.74</v>
      </c>
      <c r="L12" s="1371">
        <v>72.358092314133188</v>
      </c>
      <c r="M12" s="1377">
        <v>0.252</v>
      </c>
      <c r="N12" s="1373">
        <v>0.12</v>
      </c>
      <c r="O12" s="1380">
        <v>47.619047619047613</v>
      </c>
      <c r="P12" s="1379">
        <v>224</v>
      </c>
      <c r="Q12" s="1379">
        <v>167.48</v>
      </c>
      <c r="R12" s="1381">
        <v>74.767857142857139</v>
      </c>
      <c r="S12" s="570"/>
      <c r="T12" s="570"/>
    </row>
    <row r="13" spans="1:20" s="500" customFormat="1" ht="24" customHeight="1">
      <c r="A13" s="505"/>
      <c r="C13" s="584" t="s">
        <v>237</v>
      </c>
      <c r="D13" s="1375">
        <v>36022.356999999996</v>
      </c>
      <c r="E13" s="1374">
        <v>862.82</v>
      </c>
      <c r="F13" s="1371">
        <v>2.3952347149299533</v>
      </c>
      <c r="G13" s="1375">
        <v>76339.025999999998</v>
      </c>
      <c r="H13" s="1370">
        <v>549.88</v>
      </c>
      <c r="I13" s="1380">
        <v>0.72031309385582154</v>
      </c>
      <c r="J13" s="1374">
        <v>106597.16100000001</v>
      </c>
      <c r="K13" s="1374">
        <v>182.28</v>
      </c>
      <c r="L13" s="1371">
        <v>0.17099892557176075</v>
      </c>
      <c r="M13" s="1378">
        <v>3159.9119999999998</v>
      </c>
      <c r="N13" s="1374">
        <v>16.3</v>
      </c>
      <c r="O13" s="1380">
        <v>0.5158371498953136</v>
      </c>
      <c r="P13" s="1384">
        <v>222118.45</v>
      </c>
      <c r="Q13" s="1383">
        <v>1611.26</v>
      </c>
      <c r="R13" s="1382">
        <v>0.72540574634840105</v>
      </c>
      <c r="S13" s="570"/>
      <c r="T13" s="570"/>
    </row>
    <row r="14" spans="1:20" s="500" customFormat="1" ht="24" customHeight="1">
      <c r="A14" s="505"/>
      <c r="C14" s="585" t="s">
        <v>238</v>
      </c>
      <c r="D14" s="1373">
        <v>1244.23</v>
      </c>
      <c r="E14" s="1372"/>
      <c r="F14" s="1371"/>
      <c r="G14" s="1388">
        <v>1233.9879999999998</v>
      </c>
      <c r="H14" s="1372"/>
      <c r="I14" s="1371"/>
      <c r="J14" s="1388">
        <v>615.40300000000002</v>
      </c>
      <c r="K14" s="1372"/>
      <c r="L14" s="1371"/>
      <c r="M14" s="1388">
        <v>28.992999999999999</v>
      </c>
      <c r="N14" s="1372"/>
      <c r="O14" s="1386"/>
      <c r="P14" s="1385">
        <v>3122</v>
      </c>
      <c r="Q14" s="1385"/>
      <c r="R14" s="1387"/>
      <c r="S14" s="570"/>
      <c r="T14" s="570"/>
    </row>
    <row r="15" spans="1:20" s="500" customFormat="1" ht="24" customHeight="1">
      <c r="A15" s="505"/>
      <c r="C15" s="585" t="s">
        <v>239</v>
      </c>
      <c r="D15" s="1373">
        <v>922.85</v>
      </c>
      <c r="E15" s="1372"/>
      <c r="F15" s="1371"/>
      <c r="G15" s="1388">
        <v>652.55300000000011</v>
      </c>
      <c r="H15" s="1372"/>
      <c r="I15" s="1371"/>
      <c r="J15" s="1388">
        <v>256.99100000000004</v>
      </c>
      <c r="K15" s="1372"/>
      <c r="L15" s="1371"/>
      <c r="M15" s="1388">
        <v>7.2089999999999996</v>
      </c>
      <c r="N15" s="1372"/>
      <c r="O15" s="1386"/>
      <c r="P15" s="1385">
        <v>1840</v>
      </c>
      <c r="Q15" s="1385"/>
      <c r="R15" s="1387">
        <v>0.82838683594271423</v>
      </c>
      <c r="S15" s="570"/>
      <c r="T15" s="570"/>
    </row>
    <row r="16" spans="1:20" s="500" customFormat="1" ht="24" customHeight="1">
      <c r="A16" s="505"/>
      <c r="C16" s="575"/>
      <c r="D16" s="574"/>
      <c r="E16" s="574"/>
      <c r="F16" s="574"/>
      <c r="G16" s="575"/>
      <c r="H16" s="574"/>
      <c r="I16" s="574"/>
      <c r="J16" s="574"/>
      <c r="K16" s="574"/>
      <c r="L16" s="574"/>
      <c r="M16" s="574"/>
      <c r="N16" s="574"/>
      <c r="O16" s="574"/>
      <c r="P16" s="575"/>
      <c r="Q16" s="574"/>
      <c r="R16" s="574"/>
      <c r="S16" s="570"/>
      <c r="T16" s="570"/>
    </row>
    <row r="17" spans="1:20" s="500" customFormat="1" ht="24" customHeight="1">
      <c r="A17" s="587"/>
      <c r="C17" s="1389" t="s">
        <v>468</v>
      </c>
      <c r="D17" s="576"/>
      <c r="E17" s="576"/>
      <c r="F17" s="576"/>
      <c r="G17" s="576"/>
      <c r="H17" s="576"/>
      <c r="I17" s="576"/>
      <c r="J17" s="576"/>
      <c r="K17" s="576"/>
      <c r="L17" s="576"/>
      <c r="M17" s="576"/>
      <c r="N17" s="576"/>
      <c r="O17" s="576"/>
      <c r="P17" s="577"/>
      <c r="Q17" s="577"/>
      <c r="R17" s="577"/>
      <c r="S17" s="570"/>
      <c r="T17" s="570"/>
    </row>
    <row r="18" spans="1:20" s="500" customFormat="1" ht="24" customHeight="1">
      <c r="A18" s="505"/>
      <c r="C18" s="585" t="s">
        <v>252</v>
      </c>
      <c r="D18" s="573"/>
      <c r="E18" s="573"/>
      <c r="F18" s="573"/>
      <c r="G18" s="869"/>
      <c r="H18" s="573"/>
      <c r="I18" s="579"/>
      <c r="J18" s="573"/>
      <c r="K18" s="573"/>
      <c r="L18" s="573"/>
      <c r="M18" s="869"/>
      <c r="N18" s="573"/>
      <c r="O18" s="579"/>
      <c r="P18" s="870"/>
      <c r="Q18" s="870"/>
      <c r="R18" s="582">
        <v>87.7</v>
      </c>
      <c r="S18" s="668" t="s">
        <v>465</v>
      </c>
      <c r="T18" s="570"/>
    </row>
    <row r="19" spans="1:20" s="500" customFormat="1" ht="24" customHeight="1">
      <c r="A19" s="505"/>
      <c r="C19" s="585" t="s">
        <v>253</v>
      </c>
      <c r="D19" s="573"/>
      <c r="E19" s="573"/>
      <c r="F19" s="573"/>
      <c r="G19" s="869"/>
      <c r="H19" s="573"/>
      <c r="I19" s="579"/>
      <c r="J19" s="573"/>
      <c r="K19" s="573"/>
      <c r="L19" s="573"/>
      <c r="M19" s="869"/>
      <c r="N19" s="573"/>
      <c r="O19" s="579"/>
      <c r="P19" s="870"/>
      <c r="Q19" s="870"/>
      <c r="R19" s="582">
        <v>51.7</v>
      </c>
      <c r="S19" s="1367" t="s">
        <v>466</v>
      </c>
      <c r="T19" s="570"/>
    </row>
    <row r="20" spans="1:20" s="500" customFormat="1" ht="24" customHeight="1" thickBot="1">
      <c r="A20" s="505"/>
      <c r="C20" s="586" t="s">
        <v>241</v>
      </c>
      <c r="D20" s="578"/>
      <c r="E20" s="578"/>
      <c r="F20" s="578"/>
      <c r="G20" s="871"/>
      <c r="H20" s="578"/>
      <c r="I20" s="580"/>
      <c r="J20" s="578"/>
      <c r="K20" s="578"/>
      <c r="L20" s="578"/>
      <c r="M20" s="871"/>
      <c r="N20" s="578"/>
      <c r="O20" s="580"/>
      <c r="P20" s="872"/>
      <c r="Q20" s="872"/>
      <c r="R20" s="583">
        <v>0.7</v>
      </c>
      <c r="S20" s="1367" t="s">
        <v>467</v>
      </c>
      <c r="T20" s="570"/>
    </row>
    <row r="21" spans="1:20" s="500" customFormat="1" ht="11.25">
      <c r="A21" s="505"/>
      <c r="C21" s="571"/>
      <c r="D21" s="571"/>
      <c r="E21" s="571"/>
      <c r="F21" s="571"/>
      <c r="G21" s="571"/>
      <c r="H21" s="571"/>
      <c r="I21" s="571"/>
      <c r="J21" s="571"/>
      <c r="K21" s="571"/>
      <c r="L21" s="571"/>
      <c r="M21" s="571"/>
      <c r="N21" s="571"/>
      <c r="O21" s="562"/>
      <c r="P21" s="562"/>
      <c r="Q21" s="562"/>
      <c r="R21" s="562"/>
    </row>
    <row r="22" spans="1:20" s="500" customFormat="1" ht="15" customHeight="1">
      <c r="A22" s="505"/>
      <c r="C22" s="543" t="s">
        <v>460</v>
      </c>
      <c r="D22" s="572"/>
      <c r="E22" s="572"/>
      <c r="F22" s="572"/>
      <c r="G22" s="572"/>
      <c r="H22" s="572"/>
      <c r="I22" s="572"/>
      <c r="J22" s="572"/>
      <c r="K22" s="572"/>
      <c r="L22" s="572"/>
      <c r="M22" s="572"/>
      <c r="N22" s="572"/>
      <c r="O22" s="572"/>
      <c r="P22" s="572"/>
      <c r="Q22" s="572"/>
      <c r="R22" s="572"/>
    </row>
    <row r="23" spans="1:20" s="500" customFormat="1" ht="15" customHeight="1">
      <c r="A23" s="505"/>
      <c r="C23" s="543" t="s">
        <v>461</v>
      </c>
      <c r="D23" s="572"/>
      <c r="E23" s="572"/>
      <c r="F23" s="572"/>
      <c r="G23" s="572"/>
      <c r="H23" s="572"/>
      <c r="I23" s="572"/>
      <c r="J23" s="572"/>
      <c r="K23" s="572"/>
      <c r="L23" s="572"/>
      <c r="M23" s="572"/>
      <c r="N23" s="572"/>
      <c r="O23" s="572"/>
      <c r="P23" s="572"/>
      <c r="Q23" s="572"/>
      <c r="R23" s="572"/>
    </row>
    <row r="24" spans="1:20" ht="15" customHeight="1">
      <c r="A24" s="503"/>
      <c r="C24" s="1368" t="s">
        <v>462</v>
      </c>
      <c r="D24" s="563"/>
      <c r="E24" s="563"/>
      <c r="F24" s="563"/>
      <c r="G24" s="563"/>
      <c r="H24" s="563"/>
      <c r="I24" s="563"/>
      <c r="J24" s="563"/>
      <c r="K24" s="563"/>
      <c r="L24" s="563"/>
      <c r="M24" s="563"/>
      <c r="N24" s="563"/>
      <c r="O24" s="563"/>
      <c r="P24" s="563"/>
      <c r="Q24" s="563"/>
      <c r="R24" s="563"/>
    </row>
    <row r="25" spans="1:20">
      <c r="A25" s="503"/>
      <c r="C25" s="1368" t="s">
        <v>463</v>
      </c>
      <c r="D25" s="563"/>
      <c r="E25" s="563"/>
      <c r="F25" s="563"/>
      <c r="G25" s="563"/>
      <c r="H25" s="563"/>
      <c r="I25" s="563"/>
      <c r="J25" s="563"/>
      <c r="K25" s="563"/>
      <c r="L25" s="563"/>
      <c r="M25" s="563"/>
      <c r="N25" s="563"/>
      <c r="O25" s="563"/>
      <c r="P25" s="563"/>
      <c r="Q25" s="563"/>
      <c r="R25" s="563"/>
    </row>
    <row r="26" spans="1:20" ht="15" customHeight="1">
      <c r="A26" s="503"/>
      <c r="C26" s="1368" t="s">
        <v>464</v>
      </c>
      <c r="D26" s="563"/>
      <c r="E26" s="563"/>
      <c r="F26" s="563"/>
      <c r="G26" s="563"/>
      <c r="H26" s="563"/>
      <c r="I26" s="563"/>
      <c r="J26" s="563"/>
      <c r="K26" s="563"/>
      <c r="L26" s="563"/>
      <c r="M26" s="563"/>
      <c r="N26" s="563"/>
      <c r="O26" s="563"/>
      <c r="P26" s="563"/>
      <c r="Q26" s="563"/>
      <c r="R26" s="563"/>
    </row>
    <row r="27" spans="1:20">
      <c r="A27" s="503"/>
    </row>
    <row r="28" spans="1:20">
      <c r="D28" s="497"/>
      <c r="E28" s="497"/>
      <c r="F28" s="497"/>
      <c r="G28" s="497"/>
    </row>
    <row r="29" spans="1:20">
      <c r="D29" s="497"/>
      <c r="E29" s="497"/>
      <c r="F29" s="497"/>
      <c r="G29" s="497"/>
    </row>
    <row r="30" spans="1:20">
      <c r="D30" s="497"/>
      <c r="E30" s="497"/>
      <c r="F30" s="497"/>
      <c r="G30" s="497"/>
    </row>
    <row r="31" spans="1:20">
      <c r="D31" s="497"/>
      <c r="E31" s="497"/>
      <c r="F31" s="497"/>
      <c r="G31" s="497"/>
    </row>
    <row r="32" spans="1:20">
      <c r="D32" s="497"/>
      <c r="E32" s="497"/>
      <c r="F32" s="497"/>
      <c r="G32" s="497"/>
    </row>
    <row r="33" spans="4:7">
      <c r="D33" s="497"/>
      <c r="E33" s="497"/>
      <c r="F33" s="497"/>
      <c r="G33" s="497"/>
    </row>
  </sheetData>
  <mergeCells count="6">
    <mergeCell ref="C1:S1"/>
    <mergeCell ref="D6:F6"/>
    <mergeCell ref="G6:I6"/>
    <mergeCell ref="J6:L6"/>
    <mergeCell ref="M6:O6"/>
    <mergeCell ref="P6:R6"/>
  </mergeCells>
  <phoneticPr fontId="6" type="noConversion"/>
  <pageMargins left="0.43307086614173229" right="0.23622047244094491" top="0.62992125984251968" bottom="0.35433070866141736" header="0.15748031496062992" footer="0.15748031496062992"/>
  <pageSetup paperSize="9" scale="73" orientation="landscape" useFirstPageNumber="1" r:id="rId1"/>
  <headerFooter>
    <oddHeader>&amp;R&amp;"Trebuchet MS,보통"&amp;12
www.wooribank.com</oddHeader>
    <oddFooter xml:space="preserve">&amp;R&amp;"Trebuchet MS,보통"Page 15
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88"/>
  <sheetViews>
    <sheetView showGridLines="0" view="pageBreakPreview" zoomScale="80" zoomScaleNormal="85" zoomScaleSheetLayoutView="80" workbookViewId="0">
      <selection activeCell="L23" sqref="L23"/>
    </sheetView>
  </sheetViews>
  <sheetFormatPr defaultRowHeight="15"/>
  <cols>
    <col min="1" max="1" width="20.140625" style="592" customWidth="1"/>
    <col min="2" max="2" width="3" style="592" customWidth="1"/>
    <col min="3" max="3" width="25.140625" style="592" customWidth="1"/>
    <col min="4" max="4" width="1.85546875" style="592" customWidth="1"/>
    <col min="5" max="8" width="10.28515625" style="592" customWidth="1"/>
    <col min="9" max="9" width="1.85546875" style="592" customWidth="1"/>
    <col min="10" max="13" width="10.28515625" style="592" customWidth="1"/>
    <col min="14" max="14" width="2.140625" style="592" customWidth="1"/>
    <col min="15" max="18" width="10.28515625" style="592" customWidth="1"/>
    <col min="19" max="19" width="2.140625" style="592" customWidth="1"/>
    <col min="20" max="23" width="10.28515625" style="592" customWidth="1"/>
    <col min="24" max="24" width="1.7109375" style="592" customWidth="1"/>
    <col min="25" max="16384" width="9.140625" style="592"/>
  </cols>
  <sheetData>
    <row r="1" spans="1:24" ht="40.5" customHeight="1">
      <c r="A1" s="613"/>
      <c r="B1" s="595"/>
      <c r="C1" s="1698" t="s">
        <v>257</v>
      </c>
      <c r="D1" s="1698"/>
      <c r="E1" s="1698"/>
      <c r="F1" s="1698"/>
      <c r="G1" s="1698"/>
      <c r="H1" s="1698"/>
      <c r="I1" s="1698"/>
      <c r="J1" s="1698"/>
      <c r="K1" s="1698"/>
      <c r="L1" s="1698"/>
      <c r="M1" s="1698"/>
      <c r="N1" s="1698"/>
      <c r="O1" s="1698"/>
      <c r="P1" s="1698"/>
      <c r="Q1" s="1698"/>
      <c r="R1" s="1698"/>
      <c r="S1" s="1698"/>
      <c r="T1" s="1698"/>
      <c r="U1" s="1698"/>
      <c r="V1" s="1698"/>
      <c r="W1" s="1698"/>
      <c r="X1" s="1698"/>
    </row>
    <row r="2" spans="1:24" ht="69" customHeight="1">
      <c r="A2" s="596"/>
    </row>
    <row r="3" spans="1:24" ht="27.75" customHeight="1">
      <c r="A3" s="596"/>
      <c r="E3" s="1724" t="s">
        <v>265</v>
      </c>
      <c r="F3" s="1724"/>
      <c r="G3" s="1724"/>
      <c r="H3" s="1724"/>
      <c r="J3" s="1729" t="s">
        <v>266</v>
      </c>
      <c r="K3" s="1729"/>
      <c r="L3" s="1729"/>
      <c r="M3" s="1729"/>
      <c r="N3" s="1729"/>
      <c r="O3" s="1729"/>
      <c r="P3" s="1729"/>
      <c r="Q3" s="1729"/>
      <c r="R3" s="1729"/>
      <c r="S3" s="1729"/>
      <c r="T3" s="1729"/>
      <c r="U3" s="1729"/>
      <c r="V3" s="1729"/>
      <c r="W3" s="1729"/>
    </row>
    <row r="4" spans="1:24" ht="3" customHeight="1">
      <c r="A4" s="596"/>
      <c r="E4" s="1724"/>
      <c r="F4" s="1724"/>
      <c r="G4" s="1724"/>
      <c r="H4" s="1724"/>
      <c r="I4" s="632"/>
      <c r="J4" s="623"/>
      <c r="K4" s="623"/>
      <c r="L4" s="623"/>
      <c r="M4" s="623"/>
      <c r="N4" s="632"/>
      <c r="O4" s="623"/>
      <c r="P4" s="623"/>
      <c r="Q4" s="623"/>
      <c r="R4" s="623"/>
      <c r="S4" s="632"/>
      <c r="T4" s="623"/>
      <c r="U4" s="623"/>
      <c r="V4" s="623"/>
      <c r="W4" s="623"/>
      <c r="X4" s="632"/>
    </row>
    <row r="5" spans="1:24" s="588" customFormat="1" ht="33" customHeight="1">
      <c r="A5" s="633"/>
      <c r="C5" s="605"/>
      <c r="D5" s="590"/>
      <c r="E5" s="1724"/>
      <c r="F5" s="1724"/>
      <c r="G5" s="1724"/>
      <c r="H5" s="1724"/>
      <c r="I5" s="590"/>
      <c r="J5" s="1724" t="s">
        <v>269</v>
      </c>
      <c r="K5" s="1724"/>
      <c r="L5" s="1724"/>
      <c r="M5" s="1724"/>
      <c r="N5" s="590"/>
      <c r="O5" s="1724" t="s">
        <v>267</v>
      </c>
      <c r="P5" s="1724"/>
      <c r="Q5" s="1724"/>
      <c r="R5" s="1724"/>
      <c r="S5" s="590"/>
      <c r="T5" s="1724" t="s">
        <v>268</v>
      </c>
      <c r="U5" s="1724"/>
      <c r="V5" s="1724"/>
      <c r="W5" s="1724"/>
      <c r="X5" s="590" t="s">
        <v>0</v>
      </c>
    </row>
    <row r="6" spans="1:24" s="588" customFormat="1" ht="31.5" customHeight="1">
      <c r="A6" s="633"/>
      <c r="C6" s="605" t="s">
        <v>155</v>
      </c>
      <c r="D6" s="599"/>
      <c r="E6" s="1401" t="s">
        <v>420</v>
      </c>
      <c r="F6" s="1401" t="s">
        <v>419</v>
      </c>
      <c r="G6" s="1401" t="s">
        <v>418</v>
      </c>
      <c r="H6" s="1401" t="s">
        <v>417</v>
      </c>
      <c r="I6" s="1402"/>
      <c r="J6" s="1401" t="str">
        <f>+E6</f>
        <v>4Q17</v>
      </c>
      <c r="K6" s="1401" t="str">
        <f>+F6</f>
        <v>3Q17</v>
      </c>
      <c r="L6" s="1401" t="str">
        <f>+G6</f>
        <v>2Q17</v>
      </c>
      <c r="M6" s="1401" t="str">
        <f>+H6</f>
        <v>1Q17</v>
      </c>
      <c r="N6" s="1402"/>
      <c r="O6" s="1401" t="str">
        <f>E6</f>
        <v>4Q17</v>
      </c>
      <c r="P6" s="1401" t="str">
        <f>F6</f>
        <v>3Q17</v>
      </c>
      <c r="Q6" s="1401" t="str">
        <f>G6</f>
        <v>2Q17</v>
      </c>
      <c r="R6" s="1401" t="str">
        <f>H6</f>
        <v>1Q17</v>
      </c>
      <c r="S6" s="1402"/>
      <c r="T6" s="1401" t="str">
        <f>+E6</f>
        <v>4Q17</v>
      </c>
      <c r="U6" s="1401" t="str">
        <f>+F6</f>
        <v>3Q17</v>
      </c>
      <c r="V6" s="1401" t="str">
        <f>+G6</f>
        <v>2Q17</v>
      </c>
      <c r="W6" s="1401" t="str">
        <f>+H6</f>
        <v>1Q17</v>
      </c>
      <c r="X6" s="599"/>
    </row>
    <row r="7" spans="1:24" s="588" customFormat="1" ht="17.25" customHeight="1">
      <c r="A7" s="633"/>
      <c r="C7" s="597"/>
      <c r="D7" s="599"/>
      <c r="E7" s="1107"/>
      <c r="F7" s="1107"/>
      <c r="G7" s="1107"/>
      <c r="H7" s="1107"/>
      <c r="I7" s="641"/>
      <c r="J7" s="641"/>
      <c r="K7" s="641"/>
      <c r="L7" s="641"/>
      <c r="M7" s="641"/>
      <c r="N7" s="641"/>
      <c r="O7" s="641"/>
      <c r="P7" s="641"/>
      <c r="Q7" s="641"/>
      <c r="R7" s="641"/>
      <c r="S7" s="641"/>
      <c r="T7" s="641"/>
      <c r="U7" s="641"/>
      <c r="V7" s="641"/>
      <c r="W7" s="641"/>
      <c r="X7" s="599"/>
    </row>
    <row r="8" spans="1:24" s="588" customFormat="1" ht="9" customHeight="1" thickBot="1">
      <c r="A8" s="633"/>
      <c r="D8" s="599"/>
      <c r="E8" s="594"/>
      <c r="F8" s="594"/>
      <c r="G8" s="594"/>
      <c r="H8" s="594"/>
      <c r="I8" s="641"/>
      <c r="J8" s="594"/>
      <c r="K8" s="594"/>
      <c r="L8" s="594"/>
      <c r="M8" s="594"/>
      <c r="N8" s="641"/>
      <c r="O8" s="594"/>
      <c r="P8" s="594"/>
      <c r="Q8" s="594"/>
      <c r="R8" s="594"/>
      <c r="S8" s="641"/>
      <c r="T8" s="594"/>
      <c r="U8" s="594"/>
      <c r="V8" s="594"/>
      <c r="W8" s="594"/>
      <c r="X8" s="599"/>
    </row>
    <row r="9" spans="1:24" s="588" customFormat="1" ht="38.25" customHeight="1">
      <c r="A9" s="633"/>
      <c r="C9" s="624" t="s">
        <v>258</v>
      </c>
      <c r="D9" s="628"/>
      <c r="E9" s="1398">
        <v>215301.10399999999</v>
      </c>
      <c r="F9" s="1398">
        <v>212674.1</v>
      </c>
      <c r="G9" s="1398">
        <v>209750.13399999999</v>
      </c>
      <c r="H9" s="1398">
        <v>208461.8</v>
      </c>
      <c r="I9" s="1394"/>
      <c r="J9" s="1398">
        <v>16662.649000000001</v>
      </c>
      <c r="K9" s="1398">
        <v>17290.400000000001</v>
      </c>
      <c r="L9" s="1398">
        <v>16620.28</v>
      </c>
      <c r="M9" s="1398">
        <v>17557</v>
      </c>
      <c r="N9" s="1394"/>
      <c r="O9" s="1398">
        <v>72364.376999999993</v>
      </c>
      <c r="P9" s="1398">
        <v>70565.600000000006</v>
      </c>
      <c r="Q9" s="1398">
        <v>69120.789000000004</v>
      </c>
      <c r="R9" s="1398">
        <v>68044.899999999994</v>
      </c>
      <c r="S9" s="1394"/>
      <c r="T9" s="1398">
        <v>106573.60400000001</v>
      </c>
      <c r="U9" s="1398">
        <v>104408</v>
      </c>
      <c r="V9" s="1398">
        <v>104205.139</v>
      </c>
      <c r="W9" s="1398">
        <v>103402.1</v>
      </c>
      <c r="X9" s="634"/>
    </row>
    <row r="10" spans="1:24" s="588" customFormat="1" ht="38.25" customHeight="1">
      <c r="A10" s="633"/>
      <c r="C10" s="611" t="s">
        <v>197</v>
      </c>
      <c r="D10" s="628"/>
      <c r="E10" s="1399">
        <v>723.03300000000002</v>
      </c>
      <c r="F10" s="1399">
        <v>811.3</v>
      </c>
      <c r="G10" s="1399">
        <v>873.96900000000005</v>
      </c>
      <c r="H10" s="1399">
        <v>934.4</v>
      </c>
      <c r="I10" s="1394"/>
      <c r="J10" s="1399">
        <v>61.874000000000002</v>
      </c>
      <c r="K10" s="1399">
        <v>46</v>
      </c>
      <c r="L10" s="1399">
        <v>34.433999999999997</v>
      </c>
      <c r="M10" s="1399">
        <v>47.9</v>
      </c>
      <c r="N10" s="1394"/>
      <c r="O10" s="1399">
        <v>334.66199999999998</v>
      </c>
      <c r="P10" s="1399">
        <v>407.8</v>
      </c>
      <c r="Q10" s="1399">
        <v>493.036</v>
      </c>
      <c r="R10" s="1399">
        <v>500.4</v>
      </c>
      <c r="S10" s="1394"/>
      <c r="T10" s="1399">
        <v>300.63900000000001</v>
      </c>
      <c r="U10" s="1399">
        <v>310.2</v>
      </c>
      <c r="V10" s="1399">
        <v>296.68200000000002</v>
      </c>
      <c r="W10" s="1399">
        <v>304.89999999999998</v>
      </c>
      <c r="X10" s="634"/>
    </row>
    <row r="11" spans="1:24" s="589" customFormat="1" ht="38.25" customHeight="1" thickBot="1">
      <c r="A11" s="635"/>
      <c r="C11" s="630" t="s">
        <v>259</v>
      </c>
      <c r="D11" s="629"/>
      <c r="E11" s="1403">
        <f>E10/E9*100</f>
        <v>0.33582410241612137</v>
      </c>
      <c r="F11" s="1403">
        <f>F10/F9*100</f>
        <v>0.38147569450158714</v>
      </c>
      <c r="G11" s="1403">
        <f>G10/G9*100</f>
        <v>0.41667148589282904</v>
      </c>
      <c r="H11" s="1403">
        <f>H10/H9*100</f>
        <v>0.44823559999961626</v>
      </c>
      <c r="I11" s="1395"/>
      <c r="J11" s="1403">
        <f>J10/J9*100</f>
        <v>0.37133351365680212</v>
      </c>
      <c r="K11" s="1403">
        <f>K10/K9*100</f>
        <v>0.26604358487947066</v>
      </c>
      <c r="L11" s="1403">
        <f>L10/L9*100</f>
        <v>0.20718062511582233</v>
      </c>
      <c r="M11" s="1403">
        <f>M10/M9*100</f>
        <v>0.27282565358546446</v>
      </c>
      <c r="N11" s="1395"/>
      <c r="O11" s="1403">
        <f>O10/O9*100</f>
        <v>0.46246787974143688</v>
      </c>
      <c r="P11" s="1403">
        <f>P10/P9*100</f>
        <v>0.57790198056843556</v>
      </c>
      <c r="Q11" s="1403">
        <f>Q10/Q9*100</f>
        <v>0.71329625592092127</v>
      </c>
      <c r="R11" s="1403">
        <f>R10/R9*100</f>
        <v>0.73539677477665488</v>
      </c>
      <c r="S11" s="1395"/>
      <c r="T11" s="1403">
        <f>T10/T9*100</f>
        <v>0.28209517996595102</v>
      </c>
      <c r="U11" s="1403">
        <f>U10/U9*100</f>
        <v>0.29710367021684159</v>
      </c>
      <c r="V11" s="1403">
        <f>V10/V9*100</f>
        <v>0.2847095669629115</v>
      </c>
      <c r="W11" s="1403">
        <f>W10/W9*100</f>
        <v>0.29486828604061227</v>
      </c>
      <c r="X11" s="636"/>
    </row>
    <row r="12" spans="1:24" s="1391" customFormat="1" ht="13.5" customHeight="1" thickBot="1">
      <c r="A12" s="1390"/>
      <c r="C12" s="1100"/>
      <c r="D12" s="1392"/>
      <c r="E12" s="1400"/>
      <c r="F12" s="1400"/>
      <c r="G12" s="1400"/>
      <c r="H12" s="1400"/>
      <c r="I12" s="1396"/>
      <c r="J12" s="1400"/>
      <c r="K12" s="1400"/>
      <c r="L12" s="1400"/>
      <c r="M12" s="1400"/>
      <c r="N12" s="1396"/>
      <c r="O12" s="1400"/>
      <c r="P12" s="1400"/>
      <c r="Q12" s="1400"/>
      <c r="R12" s="1400"/>
      <c r="S12" s="1396"/>
      <c r="T12" s="1400"/>
      <c r="U12" s="1400"/>
      <c r="V12" s="1400"/>
      <c r="W12" s="1400"/>
      <c r="X12" s="1393"/>
    </row>
    <row r="13" spans="1:24" s="588" customFormat="1" ht="38.25" customHeight="1">
      <c r="A13" s="633"/>
      <c r="C13" s="611" t="s">
        <v>260</v>
      </c>
      <c r="D13" s="628"/>
      <c r="E13" s="1398">
        <v>166.4</v>
      </c>
      <c r="F13" s="1398">
        <v>109.7</v>
      </c>
      <c r="G13" s="1398">
        <v>149.07038792899999</v>
      </c>
      <c r="H13" s="1398">
        <v>122.9</v>
      </c>
      <c r="I13" s="1394"/>
      <c r="J13" s="1398">
        <v>41.1</v>
      </c>
      <c r="K13" s="1398">
        <v>0.3</v>
      </c>
      <c r="L13" s="1398">
        <v>4.2347916359999997</v>
      </c>
      <c r="M13" s="1398">
        <v>0.2</v>
      </c>
      <c r="N13" s="1394"/>
      <c r="O13" s="1398">
        <v>81.3</v>
      </c>
      <c r="P13" s="1398">
        <v>78.7</v>
      </c>
      <c r="Q13" s="1398">
        <v>103.71091755</v>
      </c>
      <c r="R13" s="1398">
        <v>61</v>
      </c>
      <c r="S13" s="1394"/>
      <c r="T13" s="1398">
        <v>44</v>
      </c>
      <c r="U13" s="1398">
        <v>27.6</v>
      </c>
      <c r="V13" s="1398">
        <v>31.091580347000001</v>
      </c>
      <c r="W13" s="1398">
        <v>35.6</v>
      </c>
      <c r="X13" s="634"/>
    </row>
    <row r="14" spans="1:24" s="588" customFormat="1" ht="38.25" customHeight="1">
      <c r="A14" s="633"/>
      <c r="C14" s="611" t="s">
        <v>261</v>
      </c>
      <c r="D14" s="628"/>
      <c r="E14" s="1399">
        <v>40.299999999999997</v>
      </c>
      <c r="F14" s="1399">
        <v>88.4</v>
      </c>
      <c r="G14" s="1399">
        <v>56.553590403000001</v>
      </c>
      <c r="H14" s="1399">
        <v>55.8</v>
      </c>
      <c r="I14" s="1394"/>
      <c r="J14" s="1399">
        <v>0</v>
      </c>
      <c r="K14" s="1397">
        <v>0</v>
      </c>
      <c r="L14" s="1397">
        <v>1.571</v>
      </c>
      <c r="M14" s="1397">
        <v>0.4</v>
      </c>
      <c r="N14" s="1394"/>
      <c r="O14" s="1399">
        <v>31.9</v>
      </c>
      <c r="P14" s="1397">
        <v>72.400000000000006</v>
      </c>
      <c r="Q14" s="1397">
        <v>45.670118273</v>
      </c>
      <c r="R14" s="1397">
        <v>39.799999999999997</v>
      </c>
      <c r="S14" s="1394"/>
      <c r="T14" s="1399">
        <v>8.4</v>
      </c>
      <c r="U14" s="1397">
        <v>12.9</v>
      </c>
      <c r="V14" s="1397">
        <v>8.8415654139999997</v>
      </c>
      <c r="W14" s="1397">
        <v>11.7</v>
      </c>
      <c r="X14" s="634"/>
    </row>
    <row r="15" spans="1:24" s="589" customFormat="1" ht="38.25" customHeight="1" thickBot="1">
      <c r="A15" s="635"/>
      <c r="C15" s="612" t="s">
        <v>262</v>
      </c>
      <c r="D15" s="629"/>
      <c r="E15" s="1403">
        <f>(E10+E13+E14)/(E9+E13+E14)*100</f>
        <v>0.43141500342140743</v>
      </c>
      <c r="F15" s="1403">
        <f>(F10+F13+F14)/(F9+F13+F14)*100</f>
        <v>0.47418122234843246</v>
      </c>
      <c r="G15" s="1403">
        <f>(G10+G13+G14)/(G9+G13+G14)*100</f>
        <v>0.51420022424125034</v>
      </c>
      <c r="H15" s="1403">
        <f>(H10+H13+H14)/(H9+H13+H14)*100</f>
        <v>0.53350140552768999</v>
      </c>
      <c r="I15" s="1395"/>
      <c r="J15" s="1403">
        <f>(J10+J13+J14)/(J9+J13+J14)*100</f>
        <v>0.6164723859296497</v>
      </c>
      <c r="K15" s="1403">
        <f>(K10+K13+K14)/(K9+K13+K14)*100</f>
        <v>0.26777400567935361</v>
      </c>
      <c r="L15" s="1403">
        <f>(L10+L13+L14)/(L9+L13+L14)*100</f>
        <v>0.24202805242496234</v>
      </c>
      <c r="M15" s="1403">
        <f>(M10+M13+M14)/(M9+M13+M14)*100</f>
        <v>0.27623365380234199</v>
      </c>
      <c r="N15" s="1395"/>
      <c r="O15" s="1403">
        <f>(O10+O13+O14)/(O9+O13+O14)*100</f>
        <v>0.61793180530855774</v>
      </c>
      <c r="P15" s="1403">
        <f>(P10+P13+P14)/(P9+P13+P14)*100</f>
        <v>0.79033665315265</v>
      </c>
      <c r="Q15" s="1403">
        <f>(Q10+Q13+Q14)/(Q9+Q13+Q14)*100</f>
        <v>0.92740790948076868</v>
      </c>
      <c r="R15" s="1403">
        <f>(R10+R13+R14)/(R9+R13+R14)*100</f>
        <v>0.8822273452323478</v>
      </c>
      <c r="S15" s="1395"/>
      <c r="T15" s="1403">
        <f>(T10+T13+T14)/(T9+T13+T14)*100</f>
        <v>0.33110028206627717</v>
      </c>
      <c r="U15" s="1403">
        <f>(U10+U13+U14)/(U9+U13+U14)*100</f>
        <v>0.33576355811715819</v>
      </c>
      <c r="V15" s="1403">
        <f>(V10+V13+V14)/(V9+V13+V14)*100</f>
        <v>0.32290748985268758</v>
      </c>
      <c r="W15" s="1403">
        <f>(W10+W13+W14)/(W9+W13+W14)*100</f>
        <v>0.34045630037486924</v>
      </c>
      <c r="X15" s="636"/>
    </row>
    <row r="16" spans="1:24" s="589" customFormat="1" ht="22.5" customHeight="1">
      <c r="A16" s="635"/>
      <c r="C16" s="606"/>
      <c r="D16" s="629"/>
      <c r="E16" s="49"/>
      <c r="F16" s="49"/>
      <c r="G16" s="49"/>
      <c r="H16" s="49"/>
      <c r="I16" s="629"/>
      <c r="J16" s="49"/>
      <c r="K16" s="49"/>
      <c r="L16" s="49"/>
      <c r="M16" s="49"/>
      <c r="N16" s="629"/>
      <c r="O16" s="49"/>
      <c r="P16" s="49"/>
      <c r="Q16" s="49"/>
      <c r="R16" s="49"/>
      <c r="S16" s="629"/>
      <c r="T16" s="49"/>
      <c r="U16" s="49"/>
      <c r="V16" s="49"/>
      <c r="W16" s="49"/>
      <c r="X16" s="636"/>
    </row>
    <row r="17" spans="1:31" ht="21" customHeight="1">
      <c r="A17" s="598"/>
      <c r="B17" s="593"/>
      <c r="C17" s="642" t="s">
        <v>263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637"/>
      <c r="P17" s="637"/>
      <c r="Q17" s="637"/>
      <c r="R17" s="637"/>
      <c r="S17" s="36"/>
      <c r="T17" s="637"/>
      <c r="U17" s="637"/>
      <c r="V17" s="637"/>
      <c r="W17" s="637"/>
      <c r="X17" s="638"/>
    </row>
    <row r="18" spans="1:31" ht="21" customHeight="1">
      <c r="A18" s="598"/>
      <c r="B18" s="593"/>
      <c r="C18" s="642" t="s">
        <v>264</v>
      </c>
      <c r="D18" s="642"/>
      <c r="E18" s="631"/>
      <c r="F18" s="631"/>
      <c r="G18" s="631"/>
      <c r="H18" s="631"/>
      <c r="I18" s="631"/>
      <c r="J18" s="625"/>
      <c r="K18" s="625"/>
      <c r="L18" s="625"/>
      <c r="M18" s="625"/>
      <c r="N18" s="625"/>
      <c r="O18" s="625"/>
      <c r="P18" s="625"/>
      <c r="Q18" s="625"/>
      <c r="R18" s="625"/>
      <c r="S18" s="631"/>
      <c r="T18" s="625"/>
      <c r="U18" s="625"/>
      <c r="V18" s="625"/>
      <c r="W18" s="625"/>
      <c r="X18" s="631"/>
    </row>
    <row r="19" spans="1:31">
      <c r="A19" s="598"/>
      <c r="B19" s="593"/>
      <c r="C19" s="642"/>
      <c r="D19" s="642"/>
      <c r="E19" s="631"/>
      <c r="F19" s="631"/>
      <c r="G19" s="631"/>
      <c r="H19" s="631"/>
      <c r="I19" s="631"/>
      <c r="J19" s="625"/>
      <c r="K19" s="625"/>
      <c r="L19" s="625"/>
      <c r="M19" s="625"/>
      <c r="N19" s="625"/>
      <c r="O19" s="625"/>
      <c r="P19" s="625"/>
      <c r="Q19" s="625"/>
      <c r="R19" s="625"/>
      <c r="S19" s="631"/>
      <c r="T19" s="625"/>
      <c r="U19" s="625"/>
      <c r="V19" s="625"/>
      <c r="W19" s="625"/>
      <c r="X19" s="631"/>
    </row>
    <row r="20" spans="1:31" s="588" customFormat="1" ht="17.25" customHeight="1">
      <c r="A20" s="639"/>
      <c r="B20" s="639"/>
      <c r="C20" s="643"/>
      <c r="D20" s="643"/>
      <c r="E20" s="631"/>
      <c r="F20" s="631"/>
      <c r="G20" s="631"/>
      <c r="H20" s="631"/>
      <c r="I20" s="631"/>
      <c r="J20" s="625"/>
      <c r="K20" s="625"/>
      <c r="L20" s="625"/>
      <c r="M20" s="625"/>
      <c r="N20" s="625"/>
      <c r="O20" s="625"/>
      <c r="P20" s="625"/>
      <c r="Q20" s="625"/>
      <c r="R20" s="625"/>
      <c r="S20" s="631"/>
      <c r="T20" s="625"/>
      <c r="U20" s="625"/>
      <c r="V20" s="625"/>
      <c r="W20" s="625"/>
      <c r="X20" s="631"/>
      <c r="Y20" s="618"/>
      <c r="Z20" s="618"/>
      <c r="AA20" s="640"/>
      <c r="AB20" s="640"/>
      <c r="AC20" s="618"/>
      <c r="AD20" s="618"/>
      <c r="AE20" s="640"/>
    </row>
    <row r="21" spans="1:31" s="588" customFormat="1" ht="16.5" customHeight="1">
      <c r="A21" s="639"/>
      <c r="B21" s="639"/>
      <c r="C21" s="1727"/>
      <c r="D21" s="1727"/>
      <c r="E21" s="1727"/>
      <c r="F21" s="1727"/>
      <c r="G21" s="1727"/>
      <c r="H21" s="1727"/>
      <c r="I21" s="1727"/>
      <c r="J21" s="1727"/>
      <c r="K21" s="1727"/>
      <c r="L21" s="1727"/>
      <c r="M21" s="1727"/>
      <c r="N21" s="1727"/>
      <c r="O21" s="1727"/>
      <c r="P21" s="1727"/>
      <c r="Q21" s="1727"/>
      <c r="R21" s="1727"/>
      <c r="S21" s="1727"/>
      <c r="T21" s="1727"/>
      <c r="U21" s="1727"/>
      <c r="V21" s="1727"/>
      <c r="W21" s="1727"/>
      <c r="X21" s="1727"/>
      <c r="Y21" s="621"/>
      <c r="Z21" s="621"/>
      <c r="AA21" s="621"/>
      <c r="AB21" s="621"/>
      <c r="AC21" s="621"/>
      <c r="AD21" s="621"/>
    </row>
    <row r="22" spans="1:31" ht="25.5" customHeight="1">
      <c r="A22" s="600"/>
      <c r="B22" s="600"/>
      <c r="C22" s="1728"/>
      <c r="D22" s="1728"/>
      <c r="E22" s="1728"/>
      <c r="F22" s="1728"/>
      <c r="G22" s="1728"/>
      <c r="H22" s="1728"/>
      <c r="I22" s="609"/>
      <c r="J22" s="609"/>
      <c r="K22" s="609"/>
      <c r="L22" s="609"/>
      <c r="M22" s="609"/>
      <c r="N22" s="609"/>
      <c r="O22" s="609"/>
      <c r="P22" s="609"/>
      <c r="Q22" s="609"/>
      <c r="R22" s="609"/>
      <c r="S22" s="609"/>
      <c r="T22" s="609"/>
      <c r="U22" s="609"/>
      <c r="V22" s="609"/>
      <c r="W22" s="609"/>
      <c r="X22" s="609"/>
    </row>
    <row r="23" spans="1:31">
      <c r="A23" s="600"/>
      <c r="B23" s="600"/>
      <c r="C23" s="604"/>
      <c r="D23" s="604"/>
      <c r="E23" s="622"/>
      <c r="F23" s="622"/>
      <c r="G23" s="622"/>
      <c r="H23" s="622"/>
      <c r="I23" s="622"/>
      <c r="J23" s="622"/>
      <c r="K23" s="622"/>
      <c r="L23" s="622"/>
      <c r="M23" s="622"/>
      <c r="N23" s="622"/>
      <c r="O23" s="622"/>
      <c r="P23" s="622"/>
      <c r="Q23" s="622"/>
      <c r="R23" s="622"/>
      <c r="S23" s="622"/>
      <c r="T23" s="622"/>
      <c r="U23" s="622"/>
      <c r="V23" s="622"/>
      <c r="W23" s="622"/>
      <c r="X23" s="622"/>
    </row>
    <row r="24" spans="1:31">
      <c r="A24" s="600"/>
      <c r="B24" s="600"/>
      <c r="C24" s="607"/>
      <c r="D24" s="607"/>
      <c r="E24" s="614"/>
      <c r="F24" s="614"/>
      <c r="G24" s="614"/>
      <c r="H24" s="614"/>
      <c r="I24" s="614"/>
      <c r="J24" s="614"/>
      <c r="K24" s="614"/>
      <c r="L24" s="614"/>
      <c r="M24" s="614"/>
      <c r="N24" s="614"/>
      <c r="O24" s="614"/>
      <c r="P24" s="614"/>
      <c r="Q24" s="614"/>
      <c r="R24" s="614"/>
      <c r="S24" s="614"/>
      <c r="T24" s="614"/>
      <c r="U24" s="614"/>
      <c r="V24" s="614"/>
      <c r="W24" s="614"/>
      <c r="X24" s="614"/>
    </row>
    <row r="25" spans="1:31">
      <c r="A25" s="600"/>
      <c r="B25" s="600"/>
      <c r="C25" s="607"/>
      <c r="D25" s="607"/>
      <c r="E25" s="614"/>
      <c r="F25" s="614"/>
      <c r="G25" s="614"/>
      <c r="H25" s="614"/>
      <c r="I25" s="614"/>
      <c r="J25" s="614"/>
      <c r="K25" s="614"/>
      <c r="L25" s="614"/>
      <c r="M25" s="614"/>
      <c r="N25" s="614"/>
      <c r="O25" s="614"/>
      <c r="P25" s="614"/>
      <c r="Q25" s="614"/>
      <c r="R25" s="614"/>
      <c r="S25" s="614"/>
      <c r="T25" s="614"/>
      <c r="U25" s="614"/>
      <c r="V25" s="614"/>
      <c r="W25" s="614"/>
      <c r="X25" s="614"/>
    </row>
    <row r="26" spans="1:31">
      <c r="A26" s="600"/>
      <c r="B26" s="600"/>
      <c r="C26" s="601"/>
      <c r="D26" s="601"/>
      <c r="E26" s="615"/>
      <c r="F26" s="615"/>
      <c r="G26" s="615"/>
      <c r="H26" s="615"/>
      <c r="I26" s="615"/>
      <c r="J26" s="626"/>
      <c r="K26" s="626"/>
      <c r="L26" s="626"/>
      <c r="M26" s="626"/>
      <c r="N26" s="626"/>
      <c r="O26" s="626"/>
      <c r="P26" s="626"/>
      <c r="Q26" s="626"/>
      <c r="R26" s="626"/>
      <c r="S26" s="615"/>
      <c r="T26" s="626"/>
      <c r="U26" s="626"/>
      <c r="V26" s="626"/>
      <c r="W26" s="626"/>
      <c r="X26" s="615"/>
    </row>
    <row r="27" spans="1:31">
      <c r="A27" s="600"/>
      <c r="B27" s="600"/>
      <c r="C27" s="601"/>
      <c r="D27" s="601"/>
      <c r="E27" s="615"/>
      <c r="F27" s="615"/>
      <c r="G27" s="615"/>
      <c r="H27" s="615"/>
      <c r="I27" s="615"/>
      <c r="J27" s="626"/>
      <c r="K27" s="626"/>
      <c r="L27" s="626"/>
      <c r="M27" s="626"/>
      <c r="N27" s="626"/>
      <c r="O27" s="626"/>
      <c r="P27" s="626"/>
      <c r="Q27" s="626"/>
      <c r="R27" s="626"/>
      <c r="S27" s="615"/>
      <c r="T27" s="626"/>
      <c r="U27" s="626"/>
      <c r="V27" s="626"/>
      <c r="W27" s="626"/>
      <c r="X27" s="615"/>
    </row>
    <row r="28" spans="1:31">
      <c r="A28" s="600"/>
      <c r="B28" s="600"/>
      <c r="C28" s="601"/>
      <c r="D28" s="601"/>
      <c r="E28" s="615"/>
      <c r="F28" s="615"/>
      <c r="G28" s="615"/>
      <c r="H28" s="615"/>
      <c r="I28" s="615"/>
      <c r="J28" s="626"/>
      <c r="K28" s="626"/>
      <c r="L28" s="626"/>
      <c r="M28" s="626"/>
      <c r="N28" s="626"/>
      <c r="O28" s="626"/>
      <c r="P28" s="626"/>
      <c r="Q28" s="626"/>
      <c r="R28" s="626"/>
      <c r="S28" s="615"/>
      <c r="T28" s="626"/>
      <c r="U28" s="626"/>
      <c r="V28" s="626"/>
      <c r="W28" s="626"/>
      <c r="X28" s="615"/>
    </row>
    <row r="29" spans="1:31">
      <c r="A29" s="600"/>
      <c r="B29" s="600"/>
      <c r="C29" s="601"/>
      <c r="D29" s="601"/>
      <c r="E29" s="615"/>
      <c r="F29" s="615"/>
      <c r="G29" s="615"/>
      <c r="H29" s="615"/>
      <c r="I29" s="615"/>
      <c r="J29" s="626"/>
      <c r="K29" s="626"/>
      <c r="L29" s="626"/>
      <c r="M29" s="626"/>
      <c r="N29" s="626"/>
      <c r="O29" s="626"/>
      <c r="P29" s="626"/>
      <c r="Q29" s="626"/>
      <c r="R29" s="626"/>
      <c r="S29" s="615"/>
      <c r="T29" s="626"/>
      <c r="U29" s="626"/>
      <c r="V29" s="626"/>
      <c r="W29" s="626"/>
      <c r="X29" s="615"/>
    </row>
    <row r="30" spans="1:31">
      <c r="A30" s="600"/>
      <c r="B30" s="600"/>
      <c r="C30" s="601"/>
      <c r="D30" s="601"/>
      <c r="E30" s="615"/>
      <c r="F30" s="615"/>
      <c r="G30" s="615"/>
      <c r="H30" s="615"/>
      <c r="I30" s="615"/>
      <c r="J30" s="626"/>
      <c r="K30" s="626"/>
      <c r="L30" s="626"/>
      <c r="M30" s="626"/>
      <c r="N30" s="626"/>
      <c r="O30" s="626"/>
      <c r="P30" s="626"/>
      <c r="Q30" s="626"/>
      <c r="R30" s="626"/>
      <c r="S30" s="615"/>
      <c r="T30" s="626"/>
      <c r="U30" s="626"/>
      <c r="V30" s="626"/>
      <c r="W30" s="626"/>
      <c r="X30" s="615"/>
    </row>
    <row r="31" spans="1:31">
      <c r="A31" s="600"/>
      <c r="B31" s="600"/>
      <c r="C31" s="608"/>
      <c r="D31" s="608"/>
      <c r="E31" s="616"/>
      <c r="F31" s="616"/>
      <c r="G31" s="616"/>
      <c r="H31" s="616"/>
      <c r="I31" s="616"/>
      <c r="J31" s="616"/>
      <c r="K31" s="616"/>
      <c r="L31" s="616"/>
      <c r="M31" s="616"/>
      <c r="N31" s="616"/>
      <c r="O31" s="627"/>
      <c r="P31" s="627"/>
      <c r="Q31" s="627"/>
      <c r="R31" s="627"/>
      <c r="S31" s="616"/>
      <c r="T31" s="627"/>
      <c r="U31" s="627"/>
      <c r="V31" s="627"/>
      <c r="W31" s="627"/>
      <c r="X31" s="616"/>
    </row>
    <row r="32" spans="1:31">
      <c r="A32" s="600"/>
      <c r="B32" s="600"/>
      <c r="C32" s="601"/>
      <c r="D32" s="601"/>
      <c r="E32" s="615"/>
      <c r="F32" s="615"/>
      <c r="G32" s="615"/>
      <c r="H32" s="615"/>
      <c r="I32" s="615"/>
      <c r="J32" s="615"/>
      <c r="K32" s="615"/>
      <c r="L32" s="615"/>
      <c r="M32" s="615"/>
      <c r="N32" s="626"/>
      <c r="O32" s="626"/>
      <c r="P32" s="626"/>
      <c r="Q32" s="626"/>
      <c r="R32" s="626"/>
      <c r="S32" s="615"/>
      <c r="T32" s="626"/>
      <c r="U32" s="626"/>
      <c r="V32" s="626"/>
      <c r="W32" s="626"/>
      <c r="X32" s="615"/>
    </row>
    <row r="33" spans="1:24">
      <c r="A33" s="600"/>
      <c r="B33" s="600"/>
      <c r="C33" s="601"/>
      <c r="D33" s="601"/>
      <c r="E33" s="615"/>
      <c r="F33" s="615"/>
      <c r="G33" s="615"/>
      <c r="H33" s="615"/>
      <c r="I33" s="615"/>
      <c r="J33" s="615"/>
      <c r="K33" s="615"/>
      <c r="L33" s="615"/>
      <c r="M33" s="615"/>
      <c r="N33" s="626"/>
      <c r="O33" s="626"/>
      <c r="P33" s="626"/>
      <c r="Q33" s="626"/>
      <c r="R33" s="626"/>
      <c r="S33" s="615"/>
      <c r="T33" s="626"/>
      <c r="U33" s="626"/>
      <c r="V33" s="626"/>
      <c r="W33" s="626"/>
      <c r="X33" s="615"/>
    </row>
    <row r="34" spans="1:24">
      <c r="A34" s="600"/>
      <c r="B34" s="600"/>
      <c r="C34" s="601"/>
      <c r="D34" s="601"/>
      <c r="E34" s="617"/>
      <c r="F34" s="617"/>
      <c r="G34" s="617"/>
      <c r="H34" s="617"/>
      <c r="I34" s="617"/>
      <c r="J34" s="601"/>
      <c r="K34" s="601"/>
      <c r="L34" s="601"/>
      <c r="M34" s="601"/>
      <c r="N34" s="601"/>
      <c r="O34" s="601"/>
      <c r="P34" s="601"/>
      <c r="Q34" s="601"/>
      <c r="R34" s="601"/>
      <c r="S34" s="617"/>
      <c r="T34" s="601"/>
      <c r="U34" s="601"/>
      <c r="V34" s="601"/>
      <c r="W34" s="601"/>
      <c r="X34" s="617"/>
    </row>
    <row r="35" spans="1:24">
      <c r="A35" s="600"/>
      <c r="B35" s="600"/>
      <c r="C35" s="608"/>
      <c r="D35" s="608"/>
      <c r="E35" s="617"/>
      <c r="F35" s="617"/>
      <c r="G35" s="617"/>
      <c r="H35" s="617"/>
      <c r="I35" s="617"/>
      <c r="J35" s="601"/>
      <c r="K35" s="601"/>
      <c r="L35" s="601"/>
      <c r="M35" s="601"/>
      <c r="N35" s="601"/>
      <c r="O35" s="601"/>
      <c r="P35" s="601"/>
      <c r="Q35" s="601"/>
      <c r="R35" s="601"/>
      <c r="S35" s="617"/>
      <c r="T35" s="601"/>
      <c r="U35" s="601"/>
      <c r="V35" s="601"/>
      <c r="W35" s="601"/>
      <c r="X35" s="617"/>
    </row>
    <row r="36" spans="1:24">
      <c r="A36" s="600"/>
      <c r="B36" s="600"/>
      <c r="C36" s="601"/>
      <c r="D36" s="601"/>
      <c r="E36" s="617"/>
      <c r="F36" s="617"/>
      <c r="G36" s="617"/>
      <c r="H36" s="617"/>
      <c r="I36" s="617"/>
      <c r="J36" s="626"/>
      <c r="K36" s="626"/>
      <c r="L36" s="626"/>
      <c r="M36" s="626"/>
      <c r="N36" s="626"/>
      <c r="O36" s="626"/>
      <c r="P36" s="626"/>
      <c r="Q36" s="626"/>
      <c r="R36" s="626"/>
      <c r="S36" s="617"/>
      <c r="T36" s="626"/>
      <c r="U36" s="626"/>
      <c r="V36" s="626"/>
      <c r="W36" s="626"/>
      <c r="X36" s="617"/>
    </row>
    <row r="37" spans="1:24">
      <c r="A37" s="600"/>
      <c r="B37" s="600"/>
      <c r="C37" s="601"/>
      <c r="D37" s="601"/>
      <c r="E37" s="617"/>
      <c r="F37" s="617"/>
      <c r="G37" s="617"/>
      <c r="H37" s="617"/>
      <c r="I37" s="617"/>
      <c r="J37" s="626"/>
      <c r="K37" s="626"/>
      <c r="L37" s="626"/>
      <c r="M37" s="626"/>
      <c r="N37" s="626"/>
      <c r="O37" s="626"/>
      <c r="P37" s="626"/>
      <c r="Q37" s="626"/>
      <c r="R37" s="626"/>
      <c r="S37" s="617"/>
      <c r="T37" s="626"/>
      <c r="U37" s="626"/>
      <c r="V37" s="626"/>
      <c r="W37" s="626"/>
      <c r="X37" s="617"/>
    </row>
    <row r="38" spans="1:24">
      <c r="A38" s="600"/>
      <c r="B38" s="600"/>
      <c r="C38" s="601"/>
      <c r="D38" s="601"/>
      <c r="E38" s="617"/>
      <c r="F38" s="617"/>
      <c r="G38" s="617"/>
      <c r="H38" s="617"/>
      <c r="I38" s="617"/>
      <c r="J38" s="626"/>
      <c r="K38" s="626"/>
      <c r="L38" s="626"/>
      <c r="M38" s="626"/>
      <c r="N38" s="626"/>
      <c r="O38" s="626"/>
      <c r="P38" s="626"/>
      <c r="Q38" s="626"/>
      <c r="R38" s="626"/>
      <c r="S38" s="617"/>
      <c r="T38" s="626"/>
      <c r="U38" s="626"/>
      <c r="V38" s="626"/>
      <c r="W38" s="626"/>
      <c r="X38" s="617"/>
    </row>
    <row r="39" spans="1:24">
      <c r="A39" s="600"/>
      <c r="B39" s="600"/>
      <c r="C39" s="602"/>
      <c r="D39" s="602"/>
      <c r="E39" s="618"/>
      <c r="F39" s="618"/>
      <c r="G39" s="618"/>
      <c r="H39" s="618"/>
      <c r="I39" s="618"/>
      <c r="J39" s="602"/>
      <c r="K39" s="602"/>
      <c r="L39" s="602"/>
      <c r="M39" s="602"/>
      <c r="N39" s="602"/>
      <c r="O39" s="602"/>
      <c r="P39" s="602"/>
      <c r="Q39" s="602"/>
      <c r="R39" s="602"/>
      <c r="S39" s="618"/>
      <c r="T39" s="602"/>
      <c r="U39" s="602"/>
      <c r="V39" s="602"/>
      <c r="W39" s="602"/>
      <c r="X39" s="618"/>
    </row>
    <row r="40" spans="1:24">
      <c r="A40" s="591"/>
      <c r="B40" s="591"/>
      <c r="C40" s="609"/>
      <c r="D40" s="609"/>
      <c r="E40" s="602"/>
      <c r="F40" s="602"/>
      <c r="G40" s="602"/>
      <c r="H40" s="602"/>
      <c r="I40" s="602"/>
      <c r="J40" s="602"/>
      <c r="K40" s="602"/>
      <c r="L40" s="602"/>
      <c r="M40" s="602"/>
      <c r="N40" s="602"/>
      <c r="O40" s="602"/>
      <c r="P40" s="602"/>
      <c r="Q40" s="602"/>
      <c r="R40" s="602"/>
      <c r="S40" s="602"/>
      <c r="T40" s="602"/>
      <c r="U40" s="602"/>
      <c r="V40" s="602"/>
      <c r="W40" s="602"/>
      <c r="X40" s="602"/>
    </row>
    <row r="41" spans="1:24">
      <c r="A41" s="591"/>
      <c r="B41" s="591"/>
      <c r="C41" s="609"/>
      <c r="D41" s="609"/>
      <c r="E41" s="602"/>
      <c r="F41" s="602"/>
      <c r="G41" s="602"/>
      <c r="H41" s="602"/>
      <c r="I41" s="602"/>
      <c r="J41" s="602"/>
      <c r="K41" s="602"/>
      <c r="L41" s="602"/>
      <c r="M41" s="602"/>
      <c r="N41" s="602"/>
      <c r="O41" s="602"/>
      <c r="P41" s="602"/>
      <c r="Q41" s="602"/>
      <c r="R41" s="602"/>
      <c r="S41" s="602"/>
      <c r="T41" s="602"/>
      <c r="U41" s="602"/>
      <c r="V41" s="602"/>
      <c r="W41" s="602"/>
      <c r="X41" s="602"/>
    </row>
    <row r="42" spans="1:24">
      <c r="A42" s="591"/>
      <c r="B42" s="591"/>
      <c r="C42" s="609"/>
      <c r="D42" s="609"/>
      <c r="E42" s="591"/>
      <c r="F42" s="591"/>
      <c r="G42" s="591"/>
      <c r="H42" s="591"/>
      <c r="I42" s="591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  <c r="W42" s="591"/>
      <c r="X42" s="591"/>
    </row>
    <row r="43" spans="1:24">
      <c r="A43" s="591"/>
      <c r="B43" s="591"/>
      <c r="C43" s="591"/>
      <c r="D43" s="591"/>
      <c r="E43" s="591"/>
      <c r="F43" s="591"/>
      <c r="G43" s="591"/>
      <c r="H43" s="591"/>
      <c r="I43" s="591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  <c r="W43" s="591"/>
      <c r="X43" s="591"/>
    </row>
    <row r="44" spans="1:24" ht="19.5">
      <c r="A44" s="591"/>
      <c r="B44" s="591"/>
      <c r="C44" s="1715"/>
      <c r="D44" s="1715"/>
      <c r="E44" s="1715"/>
      <c r="F44" s="1715"/>
      <c r="G44" s="1715"/>
      <c r="H44" s="1715"/>
      <c r="I44" s="1715"/>
      <c r="J44" s="1715"/>
      <c r="K44" s="1715"/>
      <c r="L44" s="1715"/>
      <c r="M44" s="1715"/>
      <c r="N44" s="1715"/>
      <c r="O44" s="1715"/>
      <c r="P44" s="1715"/>
      <c r="Q44" s="1715"/>
      <c r="R44" s="1715"/>
      <c r="S44" s="1715"/>
      <c r="T44" s="1715"/>
      <c r="U44" s="1715"/>
      <c r="V44" s="1715"/>
      <c r="W44" s="1715"/>
      <c r="X44" s="1715"/>
    </row>
    <row r="45" spans="1:24">
      <c r="A45" s="591"/>
      <c r="B45" s="591"/>
      <c r="C45" s="591"/>
      <c r="D45" s="591"/>
      <c r="E45" s="591"/>
      <c r="F45" s="591"/>
      <c r="G45" s="591"/>
      <c r="H45" s="591"/>
      <c r="I45" s="591"/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  <c r="W45" s="591"/>
      <c r="X45" s="591"/>
    </row>
    <row r="46" spans="1:24">
      <c r="A46" s="591"/>
      <c r="B46" s="591"/>
      <c r="C46" s="591"/>
      <c r="D46" s="591"/>
      <c r="E46" s="591"/>
      <c r="F46" s="591"/>
      <c r="G46" s="591"/>
      <c r="H46" s="591"/>
      <c r="I46" s="591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  <c r="W46" s="591"/>
      <c r="X46" s="591"/>
    </row>
    <row r="47" spans="1:24" ht="18">
      <c r="A47" s="600"/>
      <c r="B47" s="600"/>
      <c r="C47" s="603"/>
      <c r="D47" s="603"/>
      <c r="E47" s="619"/>
      <c r="F47" s="619"/>
      <c r="G47" s="619"/>
      <c r="H47" s="619"/>
      <c r="I47" s="61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  <c r="W47" s="619"/>
      <c r="X47" s="619"/>
    </row>
    <row r="48" spans="1:24" ht="15.75">
      <c r="A48" s="600"/>
      <c r="B48" s="600"/>
      <c r="C48" s="610"/>
      <c r="D48" s="610"/>
      <c r="E48" s="620"/>
      <c r="F48" s="620"/>
      <c r="G48" s="620"/>
      <c r="H48" s="620"/>
      <c r="I48" s="620"/>
      <c r="J48" s="620"/>
      <c r="K48" s="620"/>
      <c r="L48" s="620"/>
      <c r="M48" s="620"/>
      <c r="N48" s="620"/>
      <c r="O48" s="620"/>
      <c r="P48" s="620"/>
      <c r="Q48" s="620"/>
      <c r="R48" s="620"/>
      <c r="S48" s="620"/>
      <c r="T48" s="620"/>
      <c r="U48" s="620"/>
      <c r="V48" s="620"/>
      <c r="W48" s="620"/>
      <c r="X48" s="620"/>
    </row>
    <row r="49" spans="1:24">
      <c r="A49" s="600"/>
      <c r="B49" s="600"/>
      <c r="C49" s="604"/>
      <c r="D49" s="604"/>
      <c r="E49" s="604"/>
      <c r="F49" s="604"/>
      <c r="G49" s="604"/>
      <c r="H49" s="604"/>
      <c r="I49" s="622"/>
      <c r="J49" s="622"/>
      <c r="K49" s="622"/>
      <c r="L49" s="622"/>
      <c r="M49" s="622"/>
      <c r="N49" s="622"/>
      <c r="O49" s="622"/>
      <c r="P49" s="622"/>
      <c r="Q49" s="622"/>
      <c r="R49" s="622"/>
      <c r="S49" s="622"/>
      <c r="T49" s="622"/>
      <c r="U49" s="622"/>
      <c r="V49" s="622"/>
      <c r="W49" s="622"/>
      <c r="X49" s="622"/>
    </row>
    <row r="50" spans="1:24">
      <c r="A50" s="600"/>
      <c r="B50" s="600"/>
      <c r="C50" s="607"/>
      <c r="D50" s="607"/>
      <c r="E50" s="614"/>
      <c r="F50" s="614"/>
      <c r="G50" s="614"/>
      <c r="H50" s="614"/>
      <c r="I50" s="614"/>
      <c r="J50" s="614"/>
      <c r="K50" s="614"/>
      <c r="L50" s="614"/>
      <c r="M50" s="614"/>
      <c r="N50" s="614"/>
      <c r="O50" s="614"/>
      <c r="P50" s="614"/>
      <c r="Q50" s="614"/>
      <c r="R50" s="614"/>
      <c r="S50" s="614"/>
      <c r="T50" s="614"/>
      <c r="U50" s="614"/>
      <c r="V50" s="614"/>
      <c r="W50" s="614"/>
      <c r="X50" s="614"/>
    </row>
    <row r="51" spans="1:24">
      <c r="A51" s="600"/>
      <c r="B51" s="600"/>
      <c r="C51" s="601"/>
      <c r="D51" s="601"/>
      <c r="E51" s="615"/>
      <c r="F51" s="615"/>
      <c r="G51" s="615"/>
      <c r="H51" s="615"/>
      <c r="I51" s="615"/>
      <c r="J51" s="27"/>
      <c r="K51" s="27"/>
      <c r="L51" s="27"/>
      <c r="M51" s="27"/>
      <c r="N51" s="27"/>
      <c r="O51" s="626"/>
      <c r="P51" s="626"/>
      <c r="Q51" s="626"/>
      <c r="R51" s="626"/>
      <c r="S51" s="615"/>
      <c r="T51" s="626"/>
      <c r="U51" s="626"/>
      <c r="V51" s="626"/>
      <c r="W51" s="626"/>
      <c r="X51" s="615"/>
    </row>
    <row r="52" spans="1:24">
      <c r="A52" s="600"/>
      <c r="B52" s="600"/>
      <c r="C52" s="601"/>
      <c r="D52" s="601"/>
      <c r="E52" s="615"/>
      <c r="F52" s="615"/>
      <c r="G52" s="615"/>
      <c r="H52" s="615"/>
      <c r="I52" s="615"/>
      <c r="J52" s="27"/>
      <c r="K52" s="27"/>
      <c r="L52" s="27"/>
      <c r="M52" s="27"/>
      <c r="N52" s="27"/>
      <c r="O52" s="626"/>
      <c r="P52" s="626"/>
      <c r="Q52" s="626"/>
      <c r="R52" s="626"/>
      <c r="S52" s="615"/>
      <c r="T52" s="626"/>
      <c r="U52" s="626"/>
      <c r="V52" s="626"/>
      <c r="W52" s="626"/>
      <c r="X52" s="615"/>
    </row>
    <row r="53" spans="1:24">
      <c r="A53" s="600"/>
      <c r="B53" s="600"/>
      <c r="C53" s="601"/>
      <c r="D53" s="601"/>
      <c r="E53" s="615"/>
      <c r="F53" s="615"/>
      <c r="G53" s="615"/>
      <c r="H53" s="615"/>
      <c r="I53" s="615"/>
      <c r="J53" s="27"/>
      <c r="K53" s="27"/>
      <c r="L53" s="27"/>
      <c r="M53" s="27"/>
      <c r="N53" s="27"/>
      <c r="O53" s="626"/>
      <c r="P53" s="626"/>
      <c r="Q53" s="626"/>
      <c r="R53" s="626"/>
      <c r="S53" s="615"/>
      <c r="T53" s="626"/>
      <c r="U53" s="626"/>
      <c r="V53" s="626"/>
      <c r="W53" s="626"/>
      <c r="X53" s="615"/>
    </row>
    <row r="54" spans="1:24">
      <c r="A54" s="600"/>
      <c r="B54" s="600"/>
      <c r="C54" s="601"/>
      <c r="D54" s="601"/>
      <c r="E54" s="615"/>
      <c r="F54" s="615"/>
      <c r="G54" s="615"/>
      <c r="H54" s="615"/>
      <c r="I54" s="615"/>
      <c r="J54" s="27"/>
      <c r="K54" s="27"/>
      <c r="L54" s="27"/>
      <c r="M54" s="27"/>
      <c r="N54" s="27"/>
      <c r="O54" s="626"/>
      <c r="P54" s="626"/>
      <c r="Q54" s="626"/>
      <c r="R54" s="626"/>
      <c r="S54" s="615"/>
      <c r="T54" s="626"/>
      <c r="U54" s="626"/>
      <c r="V54" s="626"/>
      <c r="W54" s="626"/>
      <c r="X54" s="615"/>
    </row>
    <row r="55" spans="1:24">
      <c r="A55" s="600"/>
      <c r="B55" s="600"/>
      <c r="C55" s="601"/>
      <c r="D55" s="601"/>
      <c r="E55" s="615"/>
      <c r="F55" s="615"/>
      <c r="G55" s="615"/>
      <c r="H55" s="615"/>
      <c r="I55" s="615"/>
      <c r="J55" s="27"/>
      <c r="K55" s="27"/>
      <c r="L55" s="27"/>
      <c r="M55" s="27"/>
      <c r="N55" s="27"/>
      <c r="O55" s="626"/>
      <c r="P55" s="626"/>
      <c r="Q55" s="626"/>
      <c r="R55" s="626"/>
      <c r="S55" s="615"/>
      <c r="T55" s="626"/>
      <c r="U55" s="626"/>
      <c r="V55" s="626"/>
      <c r="W55" s="626"/>
      <c r="X55" s="615"/>
    </row>
    <row r="56" spans="1:24">
      <c r="A56" s="600"/>
      <c r="B56" s="600"/>
      <c r="C56" s="608"/>
      <c r="D56" s="608"/>
      <c r="E56" s="616"/>
      <c r="F56" s="616"/>
      <c r="G56" s="616"/>
      <c r="H56" s="616"/>
      <c r="I56" s="616"/>
      <c r="J56" s="28"/>
      <c r="K56" s="28"/>
      <c r="L56" s="28"/>
      <c r="M56" s="28"/>
      <c r="N56" s="28"/>
      <c r="O56" s="627"/>
      <c r="P56" s="627"/>
      <c r="Q56" s="627"/>
      <c r="R56" s="627"/>
      <c r="S56" s="616"/>
      <c r="T56" s="627"/>
      <c r="U56" s="627"/>
      <c r="V56" s="627"/>
      <c r="W56" s="627"/>
      <c r="X56" s="616"/>
    </row>
    <row r="57" spans="1:24">
      <c r="A57" s="600"/>
      <c r="B57" s="600"/>
      <c r="C57" s="601"/>
      <c r="D57" s="601"/>
      <c r="E57" s="615"/>
      <c r="F57" s="615"/>
      <c r="G57" s="615"/>
      <c r="H57" s="615"/>
      <c r="I57" s="615"/>
      <c r="J57" s="27"/>
      <c r="K57" s="27"/>
      <c r="L57" s="27"/>
      <c r="M57" s="27"/>
      <c r="N57" s="626"/>
      <c r="O57" s="626"/>
      <c r="P57" s="626"/>
      <c r="Q57" s="626"/>
      <c r="R57" s="626"/>
      <c r="S57" s="615"/>
      <c r="T57" s="626"/>
      <c r="U57" s="626"/>
      <c r="V57" s="626"/>
      <c r="W57" s="626"/>
      <c r="X57" s="615"/>
    </row>
    <row r="58" spans="1:24">
      <c r="A58" s="600"/>
      <c r="B58" s="600"/>
      <c r="C58" s="601"/>
      <c r="D58" s="601"/>
      <c r="E58" s="615"/>
      <c r="F58" s="615"/>
      <c r="G58" s="615"/>
      <c r="H58" s="615"/>
      <c r="I58" s="615"/>
      <c r="J58" s="27"/>
      <c r="K58" s="27"/>
      <c r="L58" s="27"/>
      <c r="M58" s="27"/>
      <c r="N58" s="626"/>
      <c r="O58" s="626"/>
      <c r="P58" s="626"/>
      <c r="Q58" s="626"/>
      <c r="R58" s="626"/>
      <c r="S58" s="615"/>
      <c r="T58" s="626"/>
      <c r="U58" s="626"/>
      <c r="V58" s="626"/>
      <c r="W58" s="626"/>
      <c r="X58" s="615"/>
    </row>
    <row r="59" spans="1:24">
      <c r="A59" s="600"/>
      <c r="B59" s="600"/>
      <c r="C59" s="601"/>
      <c r="D59" s="601"/>
      <c r="E59" s="617"/>
      <c r="F59" s="617"/>
      <c r="G59" s="617"/>
      <c r="H59" s="617"/>
      <c r="I59" s="617"/>
      <c r="J59" s="601"/>
      <c r="K59" s="601"/>
      <c r="L59" s="601"/>
      <c r="M59" s="601"/>
      <c r="N59" s="601"/>
      <c r="O59" s="601"/>
      <c r="P59" s="601"/>
      <c r="Q59" s="601"/>
      <c r="R59" s="601"/>
      <c r="S59" s="617"/>
      <c r="T59" s="601"/>
      <c r="U59" s="601"/>
      <c r="V59" s="601"/>
      <c r="W59" s="601"/>
      <c r="X59" s="617"/>
    </row>
    <row r="60" spans="1:24">
      <c r="A60" s="600"/>
      <c r="B60" s="600"/>
      <c r="C60" s="608"/>
      <c r="D60" s="608"/>
      <c r="E60" s="617"/>
      <c r="F60" s="617"/>
      <c r="G60" s="617"/>
      <c r="H60" s="617"/>
      <c r="I60" s="617"/>
      <c r="J60" s="601"/>
      <c r="K60" s="601"/>
      <c r="L60" s="601"/>
      <c r="M60" s="601"/>
      <c r="N60" s="601"/>
      <c r="O60" s="601"/>
      <c r="P60" s="601"/>
      <c r="Q60" s="601"/>
      <c r="R60" s="601"/>
      <c r="S60" s="617"/>
      <c r="T60" s="601"/>
      <c r="U60" s="601"/>
      <c r="V60" s="601"/>
      <c r="W60" s="601"/>
      <c r="X60" s="617"/>
    </row>
    <row r="61" spans="1:24">
      <c r="A61" s="600"/>
      <c r="B61" s="600"/>
      <c r="C61" s="601"/>
      <c r="D61" s="601"/>
      <c r="E61" s="617"/>
      <c r="F61" s="617"/>
      <c r="G61" s="617"/>
      <c r="H61" s="617"/>
      <c r="I61" s="617"/>
      <c r="J61" s="626"/>
      <c r="K61" s="626"/>
      <c r="L61" s="626"/>
      <c r="M61" s="626"/>
      <c r="N61" s="626"/>
      <c r="O61" s="626"/>
      <c r="P61" s="626"/>
      <c r="Q61" s="626"/>
      <c r="R61" s="626"/>
      <c r="S61" s="617"/>
      <c r="T61" s="626"/>
      <c r="U61" s="626"/>
      <c r="V61" s="626"/>
      <c r="W61" s="626"/>
      <c r="X61" s="617"/>
    </row>
    <row r="62" spans="1:24">
      <c r="A62" s="600"/>
      <c r="B62" s="600"/>
      <c r="C62" s="601"/>
      <c r="D62" s="601"/>
      <c r="E62" s="617"/>
      <c r="F62" s="617"/>
      <c r="G62" s="617"/>
      <c r="H62" s="617"/>
      <c r="I62" s="617"/>
      <c r="J62" s="626"/>
      <c r="K62" s="626"/>
      <c r="L62" s="626"/>
      <c r="M62" s="626"/>
      <c r="N62" s="626"/>
      <c r="O62" s="626"/>
      <c r="P62" s="626"/>
      <c r="Q62" s="626"/>
      <c r="R62" s="626"/>
      <c r="S62" s="617"/>
      <c r="T62" s="626"/>
      <c r="U62" s="626"/>
      <c r="V62" s="626"/>
      <c r="W62" s="626"/>
      <c r="X62" s="617"/>
    </row>
    <row r="63" spans="1:24">
      <c r="A63" s="600"/>
      <c r="B63" s="600"/>
      <c r="C63" s="601"/>
      <c r="D63" s="601"/>
      <c r="E63" s="617"/>
      <c r="F63" s="617"/>
      <c r="G63" s="617"/>
      <c r="H63" s="617"/>
      <c r="I63" s="617"/>
      <c r="J63" s="626"/>
      <c r="K63" s="626"/>
      <c r="L63" s="626"/>
      <c r="M63" s="626"/>
      <c r="N63" s="626"/>
      <c r="O63" s="626"/>
      <c r="P63" s="626"/>
      <c r="Q63" s="626"/>
      <c r="R63" s="626"/>
      <c r="S63" s="617"/>
      <c r="T63" s="626"/>
      <c r="U63" s="626"/>
      <c r="V63" s="626"/>
      <c r="W63" s="626"/>
      <c r="X63" s="617"/>
    </row>
    <row r="64" spans="1:24">
      <c r="A64" s="600"/>
      <c r="B64" s="600"/>
      <c r="C64" s="601"/>
      <c r="D64" s="601"/>
      <c r="E64" s="617"/>
      <c r="F64" s="617"/>
      <c r="G64" s="617"/>
      <c r="H64" s="617"/>
      <c r="I64" s="617"/>
      <c r="J64" s="626"/>
      <c r="K64" s="626"/>
      <c r="L64" s="626"/>
      <c r="M64" s="626"/>
      <c r="N64" s="626"/>
      <c r="O64" s="626"/>
      <c r="P64" s="626"/>
      <c r="Q64" s="626"/>
      <c r="R64" s="626"/>
      <c r="S64" s="617"/>
      <c r="T64" s="626"/>
      <c r="U64" s="626"/>
      <c r="V64" s="626"/>
      <c r="W64" s="626"/>
      <c r="X64" s="617"/>
    </row>
    <row r="65" spans="1:24">
      <c r="A65" s="591"/>
      <c r="B65" s="591"/>
      <c r="C65" s="601"/>
      <c r="D65" s="601"/>
      <c r="E65" s="617"/>
      <c r="F65" s="617"/>
      <c r="G65" s="617"/>
      <c r="H65" s="617"/>
      <c r="I65" s="617"/>
      <c r="J65" s="626"/>
      <c r="K65" s="626"/>
      <c r="L65" s="626"/>
      <c r="M65" s="626"/>
      <c r="N65" s="626"/>
      <c r="O65" s="626"/>
      <c r="P65" s="626"/>
      <c r="Q65" s="626"/>
      <c r="R65" s="626"/>
      <c r="S65" s="617"/>
      <c r="T65" s="626"/>
      <c r="U65" s="626"/>
      <c r="V65" s="626"/>
      <c r="W65" s="626"/>
      <c r="X65" s="617"/>
    </row>
    <row r="66" spans="1:24">
      <c r="A66" s="600"/>
      <c r="B66" s="600"/>
      <c r="C66" s="602"/>
      <c r="D66" s="602"/>
      <c r="E66" s="618"/>
      <c r="F66" s="618"/>
      <c r="G66" s="618"/>
      <c r="H66" s="618"/>
      <c r="I66" s="618"/>
      <c r="J66" s="602"/>
      <c r="K66" s="602"/>
      <c r="L66" s="602"/>
      <c r="M66" s="602"/>
      <c r="N66" s="602"/>
      <c r="O66" s="602"/>
      <c r="P66" s="602"/>
      <c r="Q66" s="602"/>
      <c r="R66" s="602"/>
      <c r="S66" s="618"/>
      <c r="T66" s="602"/>
      <c r="U66" s="602"/>
      <c r="V66" s="602"/>
      <c r="W66" s="602"/>
      <c r="X66" s="618"/>
    </row>
    <row r="67" spans="1:24" ht="15.75">
      <c r="A67" s="600"/>
      <c r="B67" s="600"/>
      <c r="C67" s="610"/>
      <c r="D67" s="610"/>
      <c r="E67" s="621"/>
      <c r="F67" s="621"/>
      <c r="G67" s="621"/>
      <c r="H67" s="621"/>
      <c r="I67" s="621"/>
      <c r="J67" s="621"/>
      <c r="K67" s="621"/>
      <c r="L67" s="621"/>
      <c r="M67" s="621"/>
      <c r="N67" s="621"/>
      <c r="O67" s="621"/>
      <c r="P67" s="621"/>
      <c r="Q67" s="621"/>
      <c r="R67" s="621"/>
      <c r="S67" s="621"/>
      <c r="T67" s="621"/>
      <c r="U67" s="621"/>
      <c r="V67" s="621"/>
      <c r="W67" s="621"/>
      <c r="X67" s="621"/>
    </row>
    <row r="68" spans="1:24">
      <c r="A68" s="600"/>
      <c r="B68" s="600"/>
      <c r="C68" s="604"/>
      <c r="D68" s="604"/>
      <c r="E68" s="604"/>
      <c r="F68" s="604"/>
      <c r="G68" s="604"/>
      <c r="H68" s="604"/>
      <c r="I68" s="622"/>
      <c r="J68" s="622"/>
      <c r="K68" s="622"/>
      <c r="L68" s="622"/>
      <c r="M68" s="622"/>
      <c r="N68" s="622"/>
      <c r="O68" s="622"/>
      <c r="P68" s="622"/>
      <c r="Q68" s="622"/>
      <c r="R68" s="622"/>
      <c r="S68" s="622"/>
      <c r="T68" s="622"/>
      <c r="U68" s="622"/>
      <c r="V68" s="622"/>
      <c r="W68" s="622"/>
      <c r="X68" s="622"/>
    </row>
    <row r="69" spans="1:24">
      <c r="A69" s="600"/>
      <c r="B69" s="600"/>
      <c r="C69" s="607"/>
      <c r="D69" s="607"/>
      <c r="E69" s="614"/>
      <c r="F69" s="614"/>
      <c r="G69" s="614"/>
      <c r="H69" s="614"/>
      <c r="I69" s="614"/>
      <c r="J69" s="614"/>
      <c r="K69" s="614"/>
      <c r="L69" s="614"/>
      <c r="M69" s="614"/>
      <c r="N69" s="614"/>
      <c r="O69" s="614"/>
      <c r="P69" s="614"/>
      <c r="Q69" s="614"/>
      <c r="R69" s="614"/>
      <c r="S69" s="614"/>
      <c r="T69" s="614"/>
      <c r="U69" s="614"/>
      <c r="V69" s="614"/>
      <c r="W69" s="614"/>
      <c r="X69" s="614"/>
    </row>
    <row r="70" spans="1:24">
      <c r="A70" s="600"/>
      <c r="B70" s="600"/>
      <c r="C70" s="601"/>
      <c r="D70" s="601"/>
      <c r="E70" s="615"/>
      <c r="F70" s="615"/>
      <c r="G70" s="615"/>
      <c r="H70" s="615"/>
      <c r="I70" s="615"/>
      <c r="J70" s="626"/>
      <c r="K70" s="626"/>
      <c r="L70" s="626"/>
      <c r="M70" s="626"/>
      <c r="N70" s="626"/>
      <c r="O70" s="626"/>
      <c r="P70" s="626"/>
      <c r="Q70" s="626"/>
      <c r="R70" s="626"/>
      <c r="S70" s="615"/>
      <c r="T70" s="626"/>
      <c r="U70" s="626"/>
      <c r="V70" s="626"/>
      <c r="W70" s="626"/>
      <c r="X70" s="615"/>
    </row>
    <row r="71" spans="1:24">
      <c r="A71" s="600"/>
      <c r="B71" s="600"/>
      <c r="C71" s="601"/>
      <c r="D71" s="601"/>
      <c r="E71" s="615"/>
      <c r="F71" s="615"/>
      <c r="G71" s="615"/>
      <c r="H71" s="615"/>
      <c r="I71" s="615"/>
      <c r="J71" s="626"/>
      <c r="K71" s="626"/>
      <c r="L71" s="626"/>
      <c r="M71" s="626"/>
      <c r="N71" s="626"/>
      <c r="O71" s="626"/>
      <c r="P71" s="626"/>
      <c r="Q71" s="626"/>
      <c r="R71" s="626"/>
      <c r="S71" s="615"/>
      <c r="T71" s="626"/>
      <c r="U71" s="626"/>
      <c r="V71" s="626"/>
      <c r="W71" s="626"/>
      <c r="X71" s="615"/>
    </row>
    <row r="72" spans="1:24">
      <c r="A72" s="600"/>
      <c r="B72" s="600"/>
      <c r="C72" s="601"/>
      <c r="D72" s="601"/>
      <c r="E72" s="615"/>
      <c r="F72" s="615"/>
      <c r="G72" s="615"/>
      <c r="H72" s="615"/>
      <c r="I72" s="615"/>
      <c r="J72" s="626"/>
      <c r="K72" s="626"/>
      <c r="L72" s="626"/>
      <c r="M72" s="626"/>
      <c r="N72" s="626"/>
      <c r="O72" s="626"/>
      <c r="P72" s="626"/>
      <c r="Q72" s="626"/>
      <c r="R72" s="626"/>
      <c r="S72" s="615"/>
      <c r="T72" s="626"/>
      <c r="U72" s="626"/>
      <c r="V72" s="626"/>
      <c r="W72" s="626"/>
      <c r="X72" s="615"/>
    </row>
    <row r="73" spans="1:24">
      <c r="A73" s="600"/>
      <c r="B73" s="600"/>
      <c r="C73" s="601"/>
      <c r="D73" s="601"/>
      <c r="E73" s="615"/>
      <c r="F73" s="615"/>
      <c r="G73" s="615"/>
      <c r="H73" s="615"/>
      <c r="I73" s="615"/>
      <c r="J73" s="626"/>
      <c r="K73" s="626"/>
      <c r="L73" s="626"/>
      <c r="M73" s="626"/>
      <c r="N73" s="626"/>
      <c r="O73" s="626"/>
      <c r="P73" s="626"/>
      <c r="Q73" s="626"/>
      <c r="R73" s="626"/>
      <c r="S73" s="615"/>
      <c r="T73" s="626"/>
      <c r="U73" s="626"/>
      <c r="V73" s="626"/>
      <c r="W73" s="626"/>
      <c r="X73" s="615"/>
    </row>
    <row r="74" spans="1:24">
      <c r="A74" s="600"/>
      <c r="B74" s="600"/>
      <c r="C74" s="601"/>
      <c r="D74" s="601"/>
      <c r="E74" s="615"/>
      <c r="F74" s="615"/>
      <c r="G74" s="615"/>
      <c r="H74" s="615"/>
      <c r="I74" s="615"/>
      <c r="J74" s="626"/>
      <c r="K74" s="626"/>
      <c r="L74" s="626"/>
      <c r="M74" s="626"/>
      <c r="N74" s="626"/>
      <c r="O74" s="626"/>
      <c r="P74" s="626"/>
      <c r="Q74" s="626"/>
      <c r="R74" s="626"/>
      <c r="S74" s="615"/>
      <c r="T74" s="626"/>
      <c r="U74" s="626"/>
      <c r="V74" s="626"/>
      <c r="W74" s="626"/>
      <c r="X74" s="615"/>
    </row>
    <row r="75" spans="1:24">
      <c r="A75" s="600"/>
      <c r="B75" s="600"/>
      <c r="C75" s="608"/>
      <c r="D75" s="608"/>
      <c r="E75" s="616"/>
      <c r="F75" s="616"/>
      <c r="G75" s="616"/>
      <c r="H75" s="616"/>
      <c r="I75" s="616"/>
      <c r="J75" s="616"/>
      <c r="K75" s="616"/>
      <c r="L75" s="616"/>
      <c r="M75" s="616"/>
      <c r="N75" s="616"/>
      <c r="O75" s="627"/>
      <c r="P75" s="627"/>
      <c r="Q75" s="627"/>
      <c r="R75" s="627"/>
      <c r="S75" s="616"/>
      <c r="T75" s="627"/>
      <c r="U75" s="627"/>
      <c r="V75" s="627"/>
      <c r="W75" s="627"/>
      <c r="X75" s="616"/>
    </row>
    <row r="76" spans="1:24">
      <c r="A76" s="600"/>
      <c r="B76" s="600"/>
      <c r="C76" s="601"/>
      <c r="D76" s="601"/>
      <c r="E76" s="615"/>
      <c r="F76" s="615"/>
      <c r="G76" s="615"/>
      <c r="H76" s="615"/>
      <c r="I76" s="615"/>
      <c r="J76" s="615"/>
      <c r="K76" s="615"/>
      <c r="L76" s="615"/>
      <c r="M76" s="615"/>
      <c r="N76" s="626"/>
      <c r="O76" s="626"/>
      <c r="P76" s="626"/>
      <c r="Q76" s="626"/>
      <c r="R76" s="626"/>
      <c r="S76" s="615"/>
      <c r="T76" s="626"/>
      <c r="U76" s="626"/>
      <c r="V76" s="626"/>
      <c r="W76" s="626"/>
      <c r="X76" s="615"/>
    </row>
    <row r="77" spans="1:24">
      <c r="A77" s="600"/>
      <c r="B77" s="600"/>
      <c r="C77" s="601"/>
      <c r="D77" s="601"/>
      <c r="E77" s="615"/>
      <c r="F77" s="615"/>
      <c r="G77" s="615"/>
      <c r="H77" s="615"/>
      <c r="I77" s="615"/>
      <c r="J77" s="615"/>
      <c r="K77" s="615"/>
      <c r="L77" s="615"/>
      <c r="M77" s="615"/>
      <c r="N77" s="626"/>
      <c r="O77" s="626"/>
      <c r="P77" s="626"/>
      <c r="Q77" s="626"/>
      <c r="R77" s="626"/>
      <c r="S77" s="615"/>
      <c r="T77" s="626"/>
      <c r="U77" s="626"/>
      <c r="V77" s="626"/>
      <c r="W77" s="626"/>
      <c r="X77" s="615"/>
    </row>
    <row r="78" spans="1:24">
      <c r="A78" s="600"/>
      <c r="B78" s="600"/>
      <c r="C78" s="601"/>
      <c r="D78" s="601"/>
      <c r="E78" s="617"/>
      <c r="F78" s="617"/>
      <c r="G78" s="617"/>
      <c r="H78" s="617"/>
      <c r="I78" s="617"/>
      <c r="J78" s="601"/>
      <c r="K78" s="601"/>
      <c r="L78" s="601"/>
      <c r="M78" s="601"/>
      <c r="N78" s="601"/>
      <c r="O78" s="601"/>
      <c r="P78" s="601"/>
      <c r="Q78" s="601"/>
      <c r="R78" s="601"/>
      <c r="S78" s="617"/>
      <c r="T78" s="601"/>
      <c r="U78" s="601"/>
      <c r="V78" s="601"/>
      <c r="W78" s="601"/>
      <c r="X78" s="617"/>
    </row>
    <row r="79" spans="1:24">
      <c r="A79" s="600"/>
      <c r="B79" s="600"/>
      <c r="C79" s="608"/>
      <c r="D79" s="608"/>
      <c r="E79" s="617"/>
      <c r="F79" s="617"/>
      <c r="G79" s="617"/>
      <c r="H79" s="617"/>
      <c r="I79" s="617"/>
      <c r="J79" s="601"/>
      <c r="K79" s="601"/>
      <c r="L79" s="601"/>
      <c r="M79" s="601"/>
      <c r="N79" s="601"/>
      <c r="O79" s="601"/>
      <c r="P79" s="601"/>
      <c r="Q79" s="601"/>
      <c r="R79" s="601"/>
      <c r="S79" s="617"/>
      <c r="T79" s="601"/>
      <c r="U79" s="601"/>
      <c r="V79" s="601"/>
      <c r="W79" s="601"/>
      <c r="X79" s="617"/>
    </row>
    <row r="80" spans="1:24">
      <c r="A80" s="600"/>
      <c r="B80" s="600"/>
      <c r="C80" s="601"/>
      <c r="D80" s="601"/>
      <c r="E80" s="617"/>
      <c r="F80" s="617"/>
      <c r="G80" s="617"/>
      <c r="H80" s="617"/>
      <c r="I80" s="617"/>
      <c r="J80" s="626"/>
      <c r="K80" s="626"/>
      <c r="L80" s="626"/>
      <c r="M80" s="626"/>
      <c r="N80" s="626"/>
      <c r="O80" s="626"/>
      <c r="P80" s="626"/>
      <c r="Q80" s="626"/>
      <c r="R80" s="626"/>
      <c r="S80" s="617"/>
      <c r="T80" s="626"/>
      <c r="U80" s="626"/>
      <c r="V80" s="626"/>
      <c r="W80" s="626"/>
      <c r="X80" s="617"/>
    </row>
    <row r="81" spans="1:24">
      <c r="A81" s="600"/>
      <c r="B81" s="600"/>
      <c r="C81" s="601"/>
      <c r="D81" s="601"/>
      <c r="E81" s="617"/>
      <c r="F81" s="617"/>
      <c r="G81" s="617"/>
      <c r="H81" s="617"/>
      <c r="I81" s="617"/>
      <c r="J81" s="626"/>
      <c r="K81" s="626"/>
      <c r="L81" s="626"/>
      <c r="M81" s="626"/>
      <c r="N81" s="626"/>
      <c r="O81" s="626"/>
      <c r="P81" s="626"/>
      <c r="Q81" s="626"/>
      <c r="R81" s="626"/>
      <c r="S81" s="617"/>
      <c r="T81" s="626"/>
      <c r="U81" s="626"/>
      <c r="V81" s="626"/>
      <c r="W81" s="626"/>
      <c r="X81" s="617"/>
    </row>
    <row r="82" spans="1:24">
      <c r="A82" s="600"/>
      <c r="B82" s="600"/>
      <c r="C82" s="601"/>
      <c r="D82" s="601"/>
      <c r="E82" s="617"/>
      <c r="F82" s="617"/>
      <c r="G82" s="617"/>
      <c r="H82" s="617"/>
      <c r="I82" s="617"/>
      <c r="J82" s="626"/>
      <c r="K82" s="626"/>
      <c r="L82" s="626"/>
      <c r="M82" s="626"/>
      <c r="N82" s="626"/>
      <c r="O82" s="626"/>
      <c r="P82" s="626"/>
      <c r="Q82" s="626"/>
      <c r="R82" s="626"/>
      <c r="S82" s="617"/>
      <c r="T82" s="626"/>
      <c r="U82" s="626"/>
      <c r="V82" s="626"/>
      <c r="W82" s="626"/>
      <c r="X82" s="617"/>
    </row>
    <row r="83" spans="1:24">
      <c r="A83" s="600"/>
      <c r="B83" s="600"/>
      <c r="C83" s="602"/>
      <c r="D83" s="602"/>
      <c r="E83" s="618"/>
      <c r="F83" s="618"/>
      <c r="G83" s="618"/>
      <c r="H83" s="618"/>
      <c r="I83" s="618"/>
      <c r="J83" s="602"/>
      <c r="K83" s="602"/>
      <c r="L83" s="602"/>
      <c r="M83" s="602"/>
      <c r="N83" s="602"/>
      <c r="O83" s="602"/>
      <c r="P83" s="602"/>
      <c r="Q83" s="602"/>
      <c r="R83" s="602"/>
      <c r="S83" s="618"/>
      <c r="T83" s="602"/>
      <c r="U83" s="602"/>
      <c r="V83" s="602"/>
      <c r="W83" s="602"/>
      <c r="X83" s="618"/>
    </row>
    <row r="84" spans="1:24">
      <c r="A84" s="591"/>
      <c r="B84" s="591"/>
      <c r="C84" s="609"/>
      <c r="D84" s="609"/>
      <c r="E84" s="602"/>
      <c r="F84" s="602"/>
      <c r="G84" s="602"/>
      <c r="H84" s="602"/>
      <c r="I84" s="602"/>
      <c r="J84" s="602"/>
      <c r="K84" s="602"/>
      <c r="L84" s="602"/>
      <c r="M84" s="602"/>
      <c r="N84" s="602"/>
      <c r="O84" s="602"/>
      <c r="P84" s="602"/>
      <c r="Q84" s="602"/>
      <c r="R84" s="602"/>
      <c r="S84" s="602"/>
      <c r="T84" s="602"/>
      <c r="U84" s="602"/>
      <c r="V84" s="602"/>
      <c r="W84" s="602"/>
      <c r="X84" s="602"/>
    </row>
    <row r="85" spans="1:24">
      <c r="A85" s="591"/>
      <c r="B85" s="591"/>
      <c r="C85" s="609"/>
      <c r="D85" s="609"/>
      <c r="E85" s="602"/>
      <c r="F85" s="602"/>
      <c r="G85" s="602"/>
      <c r="H85" s="602"/>
      <c r="I85" s="602"/>
      <c r="J85" s="602"/>
      <c r="K85" s="602"/>
      <c r="L85" s="602"/>
      <c r="M85" s="602"/>
      <c r="N85" s="602"/>
      <c r="O85" s="602"/>
      <c r="P85" s="602"/>
      <c r="Q85" s="602"/>
      <c r="R85" s="602"/>
      <c r="S85" s="602"/>
      <c r="T85" s="602"/>
      <c r="U85" s="602"/>
      <c r="V85" s="602"/>
      <c r="W85" s="602"/>
      <c r="X85" s="602"/>
    </row>
    <row r="86" spans="1:24">
      <c r="A86" s="591"/>
      <c r="B86" s="591"/>
      <c r="C86" s="609"/>
      <c r="D86" s="609"/>
      <c r="E86" s="591"/>
      <c r="F86" s="591"/>
      <c r="G86" s="591"/>
      <c r="H86" s="591"/>
      <c r="I86" s="591"/>
      <c r="J86" s="591"/>
      <c r="K86" s="591"/>
      <c r="L86" s="591"/>
      <c r="M86" s="591"/>
      <c r="N86" s="591"/>
      <c r="O86" s="591"/>
      <c r="P86" s="591"/>
      <c r="Q86" s="591"/>
      <c r="R86" s="591"/>
      <c r="S86" s="591"/>
      <c r="T86" s="591"/>
      <c r="U86" s="591"/>
      <c r="V86" s="591"/>
      <c r="W86" s="591"/>
      <c r="X86" s="591"/>
    </row>
    <row r="87" spans="1:24">
      <c r="C87" s="591"/>
      <c r="D87" s="591"/>
      <c r="E87" s="591"/>
      <c r="F87" s="591"/>
      <c r="G87" s="591"/>
      <c r="H87" s="591"/>
      <c r="I87" s="591"/>
      <c r="J87" s="591"/>
      <c r="K87" s="591"/>
      <c r="L87" s="591"/>
      <c r="M87" s="591"/>
      <c r="N87" s="591"/>
      <c r="O87" s="591"/>
      <c r="P87" s="591"/>
      <c r="Q87" s="591"/>
      <c r="R87" s="591"/>
      <c r="S87" s="591"/>
      <c r="T87" s="591"/>
      <c r="U87" s="591"/>
      <c r="V87" s="591"/>
      <c r="W87" s="591"/>
      <c r="X87" s="591"/>
    </row>
    <row r="88" spans="1:24">
      <c r="C88" s="591"/>
      <c r="D88" s="591"/>
      <c r="E88" s="591"/>
      <c r="F88" s="591"/>
      <c r="G88" s="591"/>
      <c r="H88" s="591"/>
      <c r="I88" s="591"/>
      <c r="J88" s="591"/>
      <c r="K88" s="591"/>
      <c r="L88" s="591"/>
      <c r="M88" s="591"/>
      <c r="N88" s="591"/>
      <c r="O88" s="591"/>
      <c r="P88" s="591"/>
      <c r="Q88" s="591"/>
      <c r="R88" s="591"/>
      <c r="S88" s="591"/>
      <c r="T88" s="591"/>
      <c r="U88" s="591"/>
      <c r="V88" s="591"/>
      <c r="W88" s="591"/>
      <c r="X88" s="591"/>
    </row>
  </sheetData>
  <mergeCells count="11">
    <mergeCell ref="C1:X1"/>
    <mergeCell ref="C44:X44"/>
    <mergeCell ref="C21:H21"/>
    <mergeCell ref="I21:R21"/>
    <mergeCell ref="S21:X21"/>
    <mergeCell ref="C22:H22"/>
    <mergeCell ref="E3:H5"/>
    <mergeCell ref="J5:M5"/>
    <mergeCell ref="J3:W3"/>
    <mergeCell ref="O5:R5"/>
    <mergeCell ref="T5:W5"/>
  </mergeCells>
  <phoneticPr fontId="6" type="noConversion"/>
  <pageMargins left="0.43307086614173229" right="0.23622047244094491" top="0.62992125984251968" bottom="0.35433070866141736" header="0.15748031496062992" footer="0.15748031496062992"/>
  <pageSetup paperSize="9" scale="64" orientation="landscape" useFirstPageNumber="1" r:id="rId1"/>
  <headerFooter>
    <oddHeader>&amp;R&amp;"Trebuchet MS,보통"&amp;12
www.wooribank.com</oddHeader>
    <oddFooter>&amp;R&amp;"Trebuchet MS,보통"Page 16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5"/>
  <sheetViews>
    <sheetView showGridLines="0" view="pageBreakPreview" topLeftCell="A13" zoomScale="90" zoomScaleNormal="90" zoomScaleSheetLayoutView="90" workbookViewId="0">
      <selection activeCell="D5" sqref="D5:AA5"/>
    </sheetView>
  </sheetViews>
  <sheetFormatPr defaultRowHeight="15"/>
  <cols>
    <col min="1" max="1" width="17.85546875" style="644" customWidth="1"/>
    <col min="2" max="2" width="1.7109375" style="644" customWidth="1"/>
    <col min="3" max="3" width="41.5703125" style="644" customWidth="1"/>
    <col min="4" max="5" width="7.42578125" style="644" customWidth="1"/>
    <col min="6" max="6" width="7.42578125" style="644" hidden="1" customWidth="1"/>
    <col min="7" max="9" width="7.42578125" style="644" customWidth="1"/>
    <col min="10" max="10" width="7.42578125" style="644" hidden="1" customWidth="1"/>
    <col min="11" max="13" width="7.42578125" style="644" customWidth="1"/>
    <col min="14" max="14" width="7.42578125" style="644" hidden="1" customWidth="1"/>
    <col min="15" max="17" width="7.42578125" style="644" customWidth="1"/>
    <col min="18" max="18" width="7.42578125" style="644" hidden="1" customWidth="1"/>
    <col min="19" max="21" width="7.42578125" style="644" customWidth="1"/>
    <col min="22" max="22" width="7.42578125" style="644" hidden="1" customWidth="1"/>
    <col min="23" max="25" width="7.42578125" style="644" customWidth="1"/>
    <col min="26" max="26" width="7.42578125" style="644" hidden="1" customWidth="1"/>
    <col min="27" max="27" width="7.42578125" style="644" customWidth="1"/>
    <col min="28" max="28" width="1" style="644" customWidth="1"/>
    <col min="29" max="16384" width="9.140625" style="644"/>
  </cols>
  <sheetData>
    <row r="1" spans="1:33" ht="35.25" customHeight="1">
      <c r="A1" s="666"/>
      <c r="B1" s="660"/>
      <c r="C1" s="1698" t="s">
        <v>270</v>
      </c>
      <c r="D1" s="1698"/>
      <c r="E1" s="1698"/>
      <c r="F1" s="1698"/>
      <c r="G1" s="1698"/>
      <c r="H1" s="1698"/>
      <c r="I1" s="1698"/>
      <c r="J1" s="1698"/>
      <c r="K1" s="1698"/>
      <c r="L1" s="1698"/>
      <c r="M1" s="1698"/>
      <c r="N1" s="1698"/>
      <c r="O1" s="1698"/>
      <c r="P1" s="1698"/>
      <c r="Q1" s="1698"/>
      <c r="R1" s="1698"/>
      <c r="S1" s="1698"/>
      <c r="T1" s="1698"/>
      <c r="U1" s="1698"/>
      <c r="V1" s="1698"/>
      <c r="W1" s="1698"/>
      <c r="X1" s="1698"/>
      <c r="Y1" s="1698"/>
      <c r="Z1" s="1698"/>
      <c r="AA1" s="1698"/>
      <c r="AB1" s="1698"/>
    </row>
    <row r="2" spans="1:33" ht="9.75" customHeight="1">
      <c r="A2" s="661"/>
      <c r="C2" s="672"/>
      <c r="D2" s="672"/>
      <c r="E2" s="672"/>
      <c r="F2" s="672"/>
      <c r="G2" s="672"/>
      <c r="H2" s="672"/>
      <c r="I2" s="672"/>
      <c r="J2" s="672"/>
      <c r="K2" s="672"/>
      <c r="L2" s="672"/>
      <c r="M2" s="672"/>
      <c r="N2" s="672"/>
      <c r="O2" s="672"/>
      <c r="P2" s="672"/>
      <c r="Q2" s="672"/>
      <c r="R2" s="672"/>
      <c r="S2" s="672"/>
      <c r="T2" s="672"/>
      <c r="U2" s="672"/>
      <c r="V2" s="672"/>
      <c r="W2" s="672"/>
      <c r="X2" s="672"/>
      <c r="Y2" s="672"/>
      <c r="Z2" s="672"/>
      <c r="AA2" s="672"/>
      <c r="AB2" s="672"/>
    </row>
    <row r="3" spans="1:33" ht="15.75">
      <c r="A3" s="661"/>
      <c r="C3" s="683"/>
      <c r="D3" s="677"/>
      <c r="E3" s="677"/>
      <c r="F3" s="677"/>
      <c r="G3" s="677"/>
      <c r="H3" s="677"/>
      <c r="I3" s="677"/>
      <c r="J3" s="677"/>
      <c r="K3" s="677"/>
      <c r="L3" s="677"/>
      <c r="M3" s="677"/>
      <c r="N3" s="677"/>
      <c r="O3" s="677"/>
      <c r="P3" s="677"/>
      <c r="Q3" s="677"/>
      <c r="R3" s="677"/>
      <c r="S3" s="677"/>
      <c r="T3" s="677"/>
      <c r="U3" s="677"/>
      <c r="V3" s="677"/>
      <c r="W3" s="677"/>
      <c r="X3" s="677"/>
      <c r="Y3" s="677"/>
      <c r="Z3" s="677"/>
      <c r="AA3" s="677"/>
      <c r="AB3" s="677"/>
    </row>
    <row r="4" spans="1:33" ht="15.75">
      <c r="A4" s="661"/>
      <c r="C4" s="683"/>
      <c r="D4" s="677"/>
      <c r="E4" s="677"/>
      <c r="F4" s="677"/>
      <c r="G4" s="677"/>
      <c r="H4" s="677"/>
      <c r="I4" s="677"/>
      <c r="J4" s="677"/>
      <c r="K4" s="677"/>
      <c r="L4" s="677"/>
      <c r="M4" s="677"/>
      <c r="N4" s="677"/>
      <c r="O4" s="677"/>
      <c r="P4" s="677"/>
      <c r="Q4" s="677"/>
      <c r="R4" s="677"/>
      <c r="S4" s="677"/>
      <c r="T4" s="677"/>
      <c r="U4" s="677"/>
      <c r="V4" s="677"/>
      <c r="W4" s="677"/>
      <c r="X4" s="677"/>
      <c r="Y4" s="677"/>
      <c r="Z4" s="677"/>
      <c r="AA4" s="677"/>
      <c r="AB4" s="677"/>
    </row>
    <row r="5" spans="1:33" ht="22.5" customHeight="1">
      <c r="A5" s="661"/>
      <c r="C5" s="683"/>
      <c r="D5" s="1730" t="s">
        <v>472</v>
      </c>
      <c r="E5" s="1691"/>
      <c r="F5" s="1691"/>
      <c r="G5" s="1731"/>
      <c r="H5" s="1730" t="s">
        <v>473</v>
      </c>
      <c r="I5" s="1691"/>
      <c r="J5" s="1691"/>
      <c r="K5" s="1731"/>
      <c r="L5" s="1730" t="s">
        <v>417</v>
      </c>
      <c r="M5" s="1691"/>
      <c r="N5" s="1691"/>
      <c r="O5" s="1731"/>
      <c r="P5" s="1730" t="s">
        <v>418</v>
      </c>
      <c r="Q5" s="1691"/>
      <c r="R5" s="1691"/>
      <c r="S5" s="1731"/>
      <c r="T5" s="1730" t="s">
        <v>419</v>
      </c>
      <c r="U5" s="1691"/>
      <c r="V5" s="1691"/>
      <c r="W5" s="1691"/>
      <c r="X5" s="1730" t="s">
        <v>420</v>
      </c>
      <c r="Y5" s="1691"/>
      <c r="Z5" s="1691"/>
      <c r="AA5" s="1691"/>
      <c r="AB5" s="678"/>
    </row>
    <row r="6" spans="1:33" ht="23.25" customHeight="1" thickBot="1">
      <c r="A6" s="663"/>
      <c r="B6" s="649"/>
      <c r="C6" s="692" t="s">
        <v>155</v>
      </c>
      <c r="D6" s="686" t="s">
        <v>294</v>
      </c>
      <c r="E6" s="684" t="s">
        <v>295</v>
      </c>
      <c r="F6" s="684" t="s">
        <v>297</v>
      </c>
      <c r="G6" s="684" t="s">
        <v>296</v>
      </c>
      <c r="H6" s="686" t="s">
        <v>294</v>
      </c>
      <c r="I6" s="684" t="s">
        <v>295</v>
      </c>
      <c r="J6" s="684" t="s">
        <v>297</v>
      </c>
      <c r="K6" s="684" t="s">
        <v>296</v>
      </c>
      <c r="L6" s="686" t="s">
        <v>294</v>
      </c>
      <c r="M6" s="684" t="s">
        <v>295</v>
      </c>
      <c r="N6" s="684" t="s">
        <v>297</v>
      </c>
      <c r="O6" s="684" t="s">
        <v>296</v>
      </c>
      <c r="P6" s="686" t="s">
        <v>294</v>
      </c>
      <c r="Q6" s="684" t="s">
        <v>295</v>
      </c>
      <c r="R6" s="684" t="s">
        <v>297</v>
      </c>
      <c r="S6" s="684" t="s">
        <v>296</v>
      </c>
      <c r="T6" s="686" t="s">
        <v>294</v>
      </c>
      <c r="U6" s="684" t="s">
        <v>295</v>
      </c>
      <c r="V6" s="684" t="s">
        <v>297</v>
      </c>
      <c r="W6" s="684" t="s">
        <v>296</v>
      </c>
      <c r="X6" s="686" t="s">
        <v>294</v>
      </c>
      <c r="Y6" s="684" t="s">
        <v>295</v>
      </c>
      <c r="Z6" s="684" t="s">
        <v>297</v>
      </c>
      <c r="AA6" s="684" t="s">
        <v>296</v>
      </c>
      <c r="AB6" s="684"/>
    </row>
    <row r="7" spans="1:33" ht="20.25" customHeight="1">
      <c r="A7" s="663"/>
      <c r="B7" s="649"/>
      <c r="C7" s="691" t="s">
        <v>271</v>
      </c>
      <c r="D7" s="687">
        <v>175.774</v>
      </c>
      <c r="E7" s="685">
        <f>D7/D28</f>
        <v>2.0199423541773457E-3</v>
      </c>
      <c r="F7" s="688">
        <v>4.8109999999999999</v>
      </c>
      <c r="G7" s="679">
        <f t="shared" ref="G7:G25" si="0">+F7/D7</f>
        <v>2.7370373320286277E-2</v>
      </c>
      <c r="H7" s="1404">
        <v>168.965</v>
      </c>
      <c r="I7" s="1405">
        <f>H7/H28</f>
        <v>2.0088568514870851E-3</v>
      </c>
      <c r="J7" s="1406">
        <v>1.0780000000000001</v>
      </c>
      <c r="K7" s="1407">
        <f t="shared" ref="K7:K25" si="1">+J7/H7</f>
        <v>6.380019530672033E-3</v>
      </c>
      <c r="L7" s="1408">
        <v>162.34100000000001</v>
      </c>
      <c r="M7" s="1409">
        <f>L7/L28</f>
        <v>1.8964648484508574E-3</v>
      </c>
      <c r="N7" s="1410">
        <v>1.0860000000000001</v>
      </c>
      <c r="O7" s="1411">
        <f t="shared" ref="O7:O25" si="2">+N7/L7</f>
        <v>6.6896224613621942E-3</v>
      </c>
      <c r="P7" s="1408">
        <v>141.374</v>
      </c>
      <c r="Q7" s="1409">
        <f>P7/P28</f>
        <v>1.6488481130227765E-3</v>
      </c>
      <c r="R7" s="1410">
        <v>1.1060000000000001</v>
      </c>
      <c r="S7" s="1411">
        <f t="shared" ref="S7:S24" si="3">+R7/P7</f>
        <v>7.8232206770693351E-3</v>
      </c>
      <c r="T7" s="1404">
        <v>142.649</v>
      </c>
      <c r="U7" s="1405">
        <f>T7/T28</f>
        <v>1.6236693657404456E-3</v>
      </c>
      <c r="V7" s="1406">
        <v>0.92500000000000004</v>
      </c>
      <c r="W7" s="1407">
        <f t="shared" ref="W7:W24" si="4">+V7/T7</f>
        <v>6.4844478405036137E-3</v>
      </c>
      <c r="X7" s="1412">
        <v>139.08799999999999</v>
      </c>
      <c r="Y7" s="1413">
        <f>X7/X28</f>
        <v>1.5623121076383125E-3</v>
      </c>
      <c r="Z7" s="1414">
        <v>1.105</v>
      </c>
      <c r="AA7" s="1415">
        <f t="shared" ref="AA7:AA25" si="5">+Z7/X7</f>
        <v>7.9446106062349021E-3</v>
      </c>
      <c r="AB7" s="679" t="e">
        <f>+#REF!/#REF!</f>
        <v>#REF!</v>
      </c>
      <c r="AD7" s="667"/>
      <c r="AE7" s="667"/>
      <c r="AF7" s="667"/>
      <c r="AG7" s="667"/>
    </row>
    <row r="8" spans="1:33" ht="20.25" customHeight="1">
      <c r="A8" s="663"/>
      <c r="B8" s="649"/>
      <c r="C8" s="691" t="s">
        <v>272</v>
      </c>
      <c r="D8" s="1416">
        <v>99.171999999999997</v>
      </c>
      <c r="E8" s="1417">
        <f>D8/D28</f>
        <v>1.139655029460988E-3</v>
      </c>
      <c r="F8" s="1418">
        <v>2.8380000000000001</v>
      </c>
      <c r="G8" s="1419">
        <f t="shared" si="0"/>
        <v>2.8616948332190539E-2</v>
      </c>
      <c r="H8" s="1420">
        <v>99.652000000000001</v>
      </c>
      <c r="I8" s="1421">
        <f>H8/H28</f>
        <v>1.1847814811611339E-3</v>
      </c>
      <c r="J8" s="1422">
        <v>2.8260000000000001</v>
      </c>
      <c r="K8" s="1423">
        <f t="shared" si="1"/>
        <v>2.8358688235058001E-2</v>
      </c>
      <c r="L8" s="1424">
        <v>103.07899999999999</v>
      </c>
      <c r="M8" s="1425">
        <f>L8/L28</f>
        <v>1.2041671550222428E-3</v>
      </c>
      <c r="N8" s="1426">
        <v>2.7850000000000001</v>
      </c>
      <c r="O8" s="1427">
        <f t="shared" si="2"/>
        <v>2.7018112321617403E-2</v>
      </c>
      <c r="P8" s="1424">
        <v>100.786</v>
      </c>
      <c r="Q8" s="1425">
        <f>P8/P28</f>
        <v>1.1754693643747335E-3</v>
      </c>
      <c r="R8" s="1426">
        <v>0.34</v>
      </c>
      <c r="S8" s="1427">
        <f t="shared" si="3"/>
        <v>3.3734844125176116E-3</v>
      </c>
      <c r="T8" s="1420">
        <v>95.573999999999998</v>
      </c>
      <c r="U8" s="1421">
        <f>T8/T28</f>
        <v>1.0878490277623912E-3</v>
      </c>
      <c r="V8" s="1422">
        <v>0.28000000000000003</v>
      </c>
      <c r="W8" s="1423">
        <f t="shared" si="4"/>
        <v>2.9296670642643399E-3</v>
      </c>
      <c r="X8" s="1428">
        <v>89.122</v>
      </c>
      <c r="Y8" s="1429">
        <f>X8/X28</f>
        <v>1.001066804159537E-3</v>
      </c>
      <c r="Z8" s="1430">
        <v>0.308</v>
      </c>
      <c r="AA8" s="1431">
        <f t="shared" si="5"/>
        <v>3.455936805726981E-3</v>
      </c>
      <c r="AB8" s="680" t="e">
        <f>+#REF!/#REF!</f>
        <v>#REF!</v>
      </c>
      <c r="AD8" s="667"/>
      <c r="AE8" s="667"/>
      <c r="AF8" s="667"/>
      <c r="AG8" s="667"/>
    </row>
    <row r="9" spans="1:33" ht="20.25" customHeight="1">
      <c r="A9" s="663"/>
      <c r="B9" s="649"/>
      <c r="C9" s="691" t="s">
        <v>273</v>
      </c>
      <c r="D9" s="1416">
        <v>27642.417000000001</v>
      </c>
      <c r="E9" s="1417">
        <f>D9/D28</f>
        <v>0.31765840721683458</v>
      </c>
      <c r="F9" s="1418">
        <v>329.613</v>
      </c>
      <c r="G9" s="1419">
        <f t="shared" si="0"/>
        <v>1.1924174358559166E-2</v>
      </c>
      <c r="H9" s="1420">
        <v>25780.802</v>
      </c>
      <c r="I9" s="1421">
        <f>H9/H28</f>
        <v>0.30651283244773736</v>
      </c>
      <c r="J9" s="1422">
        <v>268.36</v>
      </c>
      <c r="K9" s="1423">
        <f t="shared" si="1"/>
        <v>1.0409296033536894E-2</v>
      </c>
      <c r="L9" s="1424">
        <v>26194.664000000001</v>
      </c>
      <c r="M9" s="1425">
        <f>L9/L28</f>
        <v>0.30600562700107259</v>
      </c>
      <c r="N9" s="1426">
        <v>313.67500000000001</v>
      </c>
      <c r="O9" s="1427">
        <f t="shared" si="2"/>
        <v>1.1974767074698878E-2</v>
      </c>
      <c r="P9" s="1424">
        <v>25642.317967785999</v>
      </c>
      <c r="Q9" s="1425">
        <f>P9/P28</f>
        <v>0.29906692598861168</v>
      </c>
      <c r="R9" s="1426">
        <v>330.99700000000001</v>
      </c>
      <c r="S9" s="1427">
        <f t="shared" si="3"/>
        <v>1.2908232415487001E-2</v>
      </c>
      <c r="T9" s="1420">
        <v>25773.787</v>
      </c>
      <c r="U9" s="1421">
        <f>T9/T28</f>
        <v>0.29336419036249356</v>
      </c>
      <c r="V9" s="1422">
        <v>250.95</v>
      </c>
      <c r="W9" s="1423">
        <f t="shared" si="4"/>
        <v>9.7366366843956616E-3</v>
      </c>
      <c r="X9" s="1428">
        <v>25670.216690449997</v>
      </c>
      <c r="Y9" s="1429">
        <f>X9/X28</f>
        <v>0.28834184358959164</v>
      </c>
      <c r="Z9" s="1430">
        <v>221.607</v>
      </c>
      <c r="AA9" s="1431">
        <f t="shared" si="5"/>
        <v>8.6328449296824081E-3</v>
      </c>
      <c r="AB9" s="680" t="e">
        <f>+#REF!/#REF!</f>
        <v>#REF!</v>
      </c>
      <c r="AD9" s="667"/>
      <c r="AE9" s="667"/>
      <c r="AF9" s="667"/>
      <c r="AG9" s="667"/>
    </row>
    <row r="10" spans="1:33" ht="20.25" customHeight="1">
      <c r="A10" s="663"/>
      <c r="B10" s="649"/>
      <c r="C10" s="691" t="s">
        <v>274</v>
      </c>
      <c r="D10" s="1416">
        <v>1073.8879999999999</v>
      </c>
      <c r="E10" s="1417">
        <f>D10/D28</f>
        <v>1.2340800430341239E-2</v>
      </c>
      <c r="F10" s="1418">
        <v>0.17100000000000001</v>
      </c>
      <c r="G10" s="1419">
        <f t="shared" si="0"/>
        <v>1.5923448255311543E-4</v>
      </c>
      <c r="H10" s="1420">
        <v>1083.0730000000001</v>
      </c>
      <c r="I10" s="1421">
        <f>H10/H28</f>
        <v>1.2876859803572763E-2</v>
      </c>
      <c r="J10" s="1422">
        <v>0.17399999999999999</v>
      </c>
      <c r="K10" s="1423">
        <f t="shared" si="1"/>
        <v>1.6065399100522308E-4</v>
      </c>
      <c r="L10" s="1424">
        <v>1076.818</v>
      </c>
      <c r="M10" s="1425">
        <f>L10/L28</f>
        <v>1.2579369876858927E-2</v>
      </c>
      <c r="N10" s="1426">
        <v>7.6999999999999999E-2</v>
      </c>
      <c r="O10" s="1427">
        <f t="shared" si="2"/>
        <v>7.1506977037902409E-5</v>
      </c>
      <c r="P10" s="1424">
        <v>1094.506781329</v>
      </c>
      <c r="Q10" s="1425">
        <f>P10/P28</f>
        <v>1.2765256985619382E-2</v>
      </c>
      <c r="R10" s="1426">
        <v>0.159</v>
      </c>
      <c r="S10" s="1427">
        <f t="shared" si="3"/>
        <v>1.4527091354055838E-4</v>
      </c>
      <c r="T10" s="1420">
        <v>1091.797</v>
      </c>
      <c r="U10" s="1421">
        <f>T10/T28</f>
        <v>1.2427127722643141E-2</v>
      </c>
      <c r="V10" s="1422">
        <v>0.159</v>
      </c>
      <c r="W10" s="1423">
        <f t="shared" si="4"/>
        <v>1.4563146812090525E-4</v>
      </c>
      <c r="X10" s="1428">
        <v>1092.8230000000001</v>
      </c>
      <c r="Y10" s="1429">
        <f>X10/X28</f>
        <v>1.2275182649873633E-2</v>
      </c>
      <c r="Z10" s="1430">
        <v>0.191</v>
      </c>
      <c r="AA10" s="1431">
        <f t="shared" si="5"/>
        <v>1.7477670217409407E-4</v>
      </c>
      <c r="AB10" s="680" t="e">
        <f>+#REF!/#REF!</f>
        <v>#REF!</v>
      </c>
      <c r="AD10" s="667"/>
      <c r="AE10" s="667"/>
      <c r="AF10" s="667"/>
      <c r="AG10" s="667"/>
    </row>
    <row r="11" spans="1:33" ht="20.25" customHeight="1">
      <c r="A11" s="663"/>
      <c r="B11" s="649"/>
      <c r="C11" s="691" t="s">
        <v>275</v>
      </c>
      <c r="D11" s="1416">
        <v>708.399</v>
      </c>
      <c r="E11" s="1417">
        <f>D11/D28</f>
        <v>8.1407099102078651E-3</v>
      </c>
      <c r="F11" s="1418">
        <v>10.433999999999999</v>
      </c>
      <c r="G11" s="1419">
        <f t="shared" si="0"/>
        <v>1.4728987477396212E-2</v>
      </c>
      <c r="H11" s="1420">
        <v>676.51400000000001</v>
      </c>
      <c r="I11" s="1421">
        <f>H11/H28</f>
        <v>8.0432029356785947E-3</v>
      </c>
      <c r="J11" s="1422">
        <v>7.37</v>
      </c>
      <c r="K11" s="1423">
        <f t="shared" si="1"/>
        <v>1.0894083492728902E-2</v>
      </c>
      <c r="L11" s="1424">
        <v>689.47500000000002</v>
      </c>
      <c r="M11" s="1425">
        <f>L11/L28</f>
        <v>8.0544354253432888E-3</v>
      </c>
      <c r="N11" s="1426">
        <v>5.5970000000000004</v>
      </c>
      <c r="O11" s="1427">
        <f t="shared" si="2"/>
        <v>8.117770767613039E-3</v>
      </c>
      <c r="P11" s="1424">
        <v>654.52599999999995</v>
      </c>
      <c r="Q11" s="1425">
        <f>P11/P28</f>
        <v>7.6337513264415372E-3</v>
      </c>
      <c r="R11" s="1426">
        <v>3.35</v>
      </c>
      <c r="S11" s="1427">
        <f t="shared" si="3"/>
        <v>5.1182076800616021E-3</v>
      </c>
      <c r="T11" s="1420">
        <v>664.81700000000001</v>
      </c>
      <c r="U11" s="1421">
        <f>T11/T28</f>
        <v>7.5671262800543005E-3</v>
      </c>
      <c r="V11" s="1422">
        <v>3.2229999999999999</v>
      </c>
      <c r="W11" s="1423">
        <f t="shared" si="4"/>
        <v>4.8479506390480386E-3</v>
      </c>
      <c r="X11" s="1428">
        <v>646.94799999999998</v>
      </c>
      <c r="Y11" s="1429">
        <f>X11/X28</f>
        <v>7.2668720048630437E-3</v>
      </c>
      <c r="Z11" s="1430">
        <v>1.1579999999999999</v>
      </c>
      <c r="AA11" s="1431">
        <f t="shared" si="5"/>
        <v>1.7899429320439972E-3</v>
      </c>
      <c r="AB11" s="680" t="e">
        <f>+#REF!/#REF!</f>
        <v>#REF!</v>
      </c>
      <c r="AD11" s="667"/>
      <c r="AE11" s="667"/>
      <c r="AF11" s="667"/>
      <c r="AG11" s="667"/>
    </row>
    <row r="12" spans="1:33" ht="20.25" customHeight="1">
      <c r="A12" s="663"/>
      <c r="B12" s="649"/>
      <c r="C12" s="691" t="s">
        <v>276</v>
      </c>
      <c r="D12" s="1416">
        <v>3816.0030000000002</v>
      </c>
      <c r="E12" s="1417">
        <f>D12/D$28</f>
        <v>4.3852367718592133E-2</v>
      </c>
      <c r="F12" s="1418">
        <v>31.876999999999999</v>
      </c>
      <c r="G12" s="1419">
        <f t="shared" si="0"/>
        <v>8.35350496317744E-3</v>
      </c>
      <c r="H12" s="1420">
        <v>3022.4450000000002</v>
      </c>
      <c r="I12" s="1421">
        <f>H12/H$28</f>
        <v>3.5934420421346924E-2</v>
      </c>
      <c r="J12" s="1422">
        <v>23.263000000000002</v>
      </c>
      <c r="K12" s="1423">
        <f t="shared" si="1"/>
        <v>7.6967488242135097E-3</v>
      </c>
      <c r="L12" s="1424">
        <v>3132.2449999999999</v>
      </c>
      <c r="M12" s="1425">
        <f>L12/L$28</f>
        <v>3.6590833734151909E-2</v>
      </c>
      <c r="N12" s="1426">
        <v>27.167999999999999</v>
      </c>
      <c r="O12" s="1427">
        <f t="shared" si="2"/>
        <v>8.6736510075042031E-3</v>
      </c>
      <c r="P12" s="1424">
        <v>3116.4306689999999</v>
      </c>
      <c r="Q12" s="1425">
        <f>P12/P$28</f>
        <v>3.6347000353296639E-2</v>
      </c>
      <c r="R12" s="1426">
        <v>24.675999999999998</v>
      </c>
      <c r="S12" s="1427">
        <f t="shared" si="3"/>
        <v>7.9180327178329409E-3</v>
      </c>
      <c r="T12" s="1420">
        <v>3117.6579999999999</v>
      </c>
      <c r="U12" s="1421">
        <f>T12/T$28</f>
        <v>3.5486023648645462E-2</v>
      </c>
      <c r="V12" s="1422">
        <v>23.808</v>
      </c>
      <c r="W12" s="1423">
        <f t="shared" si="4"/>
        <v>7.6365015020890686E-3</v>
      </c>
      <c r="X12" s="1428">
        <v>3055.8024019999998</v>
      </c>
      <c r="Y12" s="1429">
        <f>X12/X$28</f>
        <v>3.4324435545804367E-2</v>
      </c>
      <c r="Z12" s="1430">
        <v>20.63</v>
      </c>
      <c r="AA12" s="1431">
        <f t="shared" si="5"/>
        <v>6.7510909692648381E-3</v>
      </c>
      <c r="AB12" s="680" t="e">
        <f>+#REF!/#REF!</f>
        <v>#REF!</v>
      </c>
      <c r="AD12" s="667"/>
      <c r="AE12" s="667"/>
      <c r="AF12" s="667"/>
      <c r="AG12" s="667"/>
    </row>
    <row r="13" spans="1:33" ht="20.25" customHeight="1">
      <c r="A13" s="663"/>
      <c r="B13" s="649"/>
      <c r="C13" s="691" t="s">
        <v>277</v>
      </c>
      <c r="D13" s="1416">
        <v>12485.406999999999</v>
      </c>
      <c r="E13" s="1417">
        <f>D13/D$28</f>
        <v>0.14347857139532758</v>
      </c>
      <c r="F13" s="1418">
        <v>85.6</v>
      </c>
      <c r="G13" s="1419">
        <f t="shared" si="0"/>
        <v>6.8560039732785639E-3</v>
      </c>
      <c r="H13" s="1420">
        <v>12193.623</v>
      </c>
      <c r="I13" s="1421">
        <f>H13/H$28</f>
        <v>0.14497229075844409</v>
      </c>
      <c r="J13" s="1422">
        <v>63.9</v>
      </c>
      <c r="K13" s="1423">
        <f t="shared" si="1"/>
        <v>5.240444123949051E-3</v>
      </c>
      <c r="L13" s="1424">
        <v>12484.154</v>
      </c>
      <c r="M13" s="1425">
        <f>L13/L$28</f>
        <v>0.14583967835387959</v>
      </c>
      <c r="N13" s="1426">
        <v>59.122999999999998</v>
      </c>
      <c r="O13" s="1427">
        <f t="shared" si="2"/>
        <v>4.7358435341313477E-3</v>
      </c>
      <c r="P13" s="1424">
        <v>12267.447126061999</v>
      </c>
      <c r="Q13" s="1425">
        <f>P13/P$28</f>
        <v>0.14307550925498333</v>
      </c>
      <c r="R13" s="1426">
        <v>65.683999999999997</v>
      </c>
      <c r="S13" s="1427">
        <f t="shared" si="3"/>
        <v>5.3543332467645499E-3</v>
      </c>
      <c r="T13" s="1420">
        <v>12804.638999999999</v>
      </c>
      <c r="U13" s="1421">
        <f>T13/T$28</f>
        <v>0.14574585229244771</v>
      </c>
      <c r="V13" s="1422">
        <v>71.08</v>
      </c>
      <c r="W13" s="1423">
        <f t="shared" si="4"/>
        <v>5.5511131551619691E-3</v>
      </c>
      <c r="X13" s="1428">
        <v>12716.98</v>
      </c>
      <c r="Y13" s="1429">
        <f>X13/X$28</f>
        <v>0.14284403993582673</v>
      </c>
      <c r="Z13" s="1430">
        <v>67.352999999999994</v>
      </c>
      <c r="AA13" s="1431">
        <f t="shared" si="5"/>
        <v>5.2963046257837945E-3</v>
      </c>
      <c r="AB13" s="680" t="e">
        <f>+#REF!/#REF!</f>
        <v>#REF!</v>
      </c>
      <c r="AD13" s="667"/>
      <c r="AE13" s="667"/>
      <c r="AF13" s="667"/>
      <c r="AG13" s="667"/>
    </row>
    <row r="14" spans="1:33" ht="20.25" customHeight="1">
      <c r="A14" s="663"/>
      <c r="B14" s="649"/>
      <c r="C14" s="691" t="s">
        <v>278</v>
      </c>
      <c r="D14" s="1416">
        <v>2355.8470000000002</v>
      </c>
      <c r="E14" s="1417">
        <f>D14/D$28</f>
        <v>2.7072690700909334E-2</v>
      </c>
      <c r="F14" s="1418">
        <v>6.4539999999999997</v>
      </c>
      <c r="G14" s="1419">
        <f t="shared" si="0"/>
        <v>2.7395667036102084E-3</v>
      </c>
      <c r="H14" s="1420">
        <v>2409.3389999999999</v>
      </c>
      <c r="I14" s="1421">
        <f>H14/H$28</f>
        <v>2.864508719382737E-2</v>
      </c>
      <c r="J14" s="1422">
        <v>4.6020000000000003</v>
      </c>
      <c r="K14" s="1423">
        <f t="shared" si="1"/>
        <v>1.9100674500350512E-3</v>
      </c>
      <c r="L14" s="1424">
        <v>2292.7939999999999</v>
      </c>
      <c r="M14" s="1425">
        <f>L14/L$28</f>
        <v>2.6784381183675317E-2</v>
      </c>
      <c r="N14" s="1426">
        <v>8.6630000000000003</v>
      </c>
      <c r="O14" s="1427">
        <f t="shared" si="2"/>
        <v>3.7783595037321279E-3</v>
      </c>
      <c r="P14" s="1424">
        <v>2382.0410000000002</v>
      </c>
      <c r="Q14" s="1425">
        <f>P14/P$28</f>
        <v>2.7781797275261987E-2</v>
      </c>
      <c r="R14" s="1426">
        <v>6.75</v>
      </c>
      <c r="S14" s="1427">
        <f t="shared" si="3"/>
        <v>2.8337043736862632E-3</v>
      </c>
      <c r="T14" s="1420">
        <v>2322.8229999999999</v>
      </c>
      <c r="U14" s="1421">
        <f>T14/T$28</f>
        <v>2.6438997449244783E-2</v>
      </c>
      <c r="V14" s="1422">
        <v>14.053000000000001</v>
      </c>
      <c r="W14" s="1423">
        <f t="shared" si="4"/>
        <v>6.0499659250834014E-3</v>
      </c>
      <c r="X14" s="1428">
        <v>2494.0219999999999</v>
      </c>
      <c r="Y14" s="1429">
        <f>X14/X$28</f>
        <v>2.8014212349852751E-2</v>
      </c>
      <c r="Z14" s="1430">
        <v>9.4450000000000003</v>
      </c>
      <c r="AA14" s="1431">
        <f t="shared" si="5"/>
        <v>3.7870556073683393E-3</v>
      </c>
      <c r="AB14" s="680" t="e">
        <f>+#REF!/#REF!</f>
        <v>#REF!</v>
      </c>
      <c r="AD14" s="667"/>
      <c r="AE14" s="667"/>
      <c r="AF14" s="667"/>
      <c r="AG14" s="667"/>
    </row>
    <row r="15" spans="1:33" ht="20.25" customHeight="1">
      <c r="A15" s="663"/>
      <c r="B15" s="649"/>
      <c r="C15" s="691" t="s">
        <v>279</v>
      </c>
      <c r="D15" s="1416">
        <v>3487.7840000000001</v>
      </c>
      <c r="E15" s="1417">
        <f>D15/D$28</f>
        <v>4.008057291648412E-2</v>
      </c>
      <c r="F15" s="1418">
        <v>19.681000000000001</v>
      </c>
      <c r="G15" s="1419">
        <f t="shared" si="0"/>
        <v>5.6428379739112289E-3</v>
      </c>
      <c r="H15" s="1420">
        <v>3535.0070000000001</v>
      </c>
      <c r="I15" s="1421">
        <f>H15/H$28</f>
        <v>4.2028367010947865E-2</v>
      </c>
      <c r="J15" s="1422">
        <v>17.77</v>
      </c>
      <c r="K15" s="1423">
        <f t="shared" si="1"/>
        <v>5.0268641617965673E-3</v>
      </c>
      <c r="L15" s="1424">
        <v>3581.8029999999999</v>
      </c>
      <c r="M15" s="1425">
        <f>L15/L$28</f>
        <v>4.1842562775736419E-2</v>
      </c>
      <c r="N15" s="1426">
        <v>8.83</v>
      </c>
      <c r="O15" s="1427">
        <f t="shared" si="2"/>
        <v>2.4652388755048785E-3</v>
      </c>
      <c r="P15" s="1424">
        <v>3643.3539999999998</v>
      </c>
      <c r="Q15" s="1425">
        <f>P15/P$28</f>
        <v>4.2492518907111532E-2</v>
      </c>
      <c r="R15" s="1426">
        <v>15.077</v>
      </c>
      <c r="S15" s="1427">
        <f t="shared" si="3"/>
        <v>4.1382198929887136E-3</v>
      </c>
      <c r="T15" s="1420">
        <v>3749.15</v>
      </c>
      <c r="U15" s="1421">
        <f>T15/T$28</f>
        <v>4.267383579671636E-2</v>
      </c>
      <c r="V15" s="1422">
        <v>20.420000000000002</v>
      </c>
      <c r="W15" s="1423">
        <f t="shared" si="4"/>
        <v>5.4465678887214439E-3</v>
      </c>
      <c r="X15" s="1428">
        <v>3790.5839999999998</v>
      </c>
      <c r="Y15" s="1429">
        <f>X15/X$28</f>
        <v>4.2577902322415054E-2</v>
      </c>
      <c r="Z15" s="1430">
        <v>23.363</v>
      </c>
      <c r="AA15" s="1431">
        <f t="shared" si="5"/>
        <v>6.1634302260548772E-3</v>
      </c>
      <c r="AB15" s="680" t="e">
        <f>+#REF!/#REF!</f>
        <v>#REF!</v>
      </c>
      <c r="AD15" s="667"/>
      <c r="AE15" s="667"/>
      <c r="AF15" s="667"/>
      <c r="AG15" s="667"/>
    </row>
    <row r="16" spans="1:33" ht="20.25" customHeight="1">
      <c r="A16" s="663"/>
      <c r="B16" s="649"/>
      <c r="C16" s="690" t="s">
        <v>280</v>
      </c>
      <c r="D16" s="1416">
        <v>2070.6990000000001</v>
      </c>
      <c r="E16" s="1417">
        <f>D16/D$28</f>
        <v>2.3795854977713856E-2</v>
      </c>
      <c r="F16" s="1418">
        <v>17.364000000000001</v>
      </c>
      <c r="G16" s="1419">
        <f t="shared" si="0"/>
        <v>8.3855741467011857E-3</v>
      </c>
      <c r="H16" s="1420">
        <v>2044.058</v>
      </c>
      <c r="I16" s="1421">
        <f>H16/H$28</f>
        <v>2.4302192277317718E-2</v>
      </c>
      <c r="J16" s="1422">
        <v>16.622</v>
      </c>
      <c r="K16" s="1423">
        <f t="shared" si="1"/>
        <v>8.131863185878288E-3</v>
      </c>
      <c r="L16" s="1424">
        <v>2031.796</v>
      </c>
      <c r="M16" s="1425">
        <f>L16/L$28</f>
        <v>2.3735406910287964E-2</v>
      </c>
      <c r="N16" s="1426">
        <v>16.84</v>
      </c>
      <c r="O16" s="1427">
        <f t="shared" si="2"/>
        <v>8.2882336612533931E-3</v>
      </c>
      <c r="P16" s="1424">
        <v>2139.7495008800001</v>
      </c>
      <c r="Q16" s="1425">
        <f>P16/P$28</f>
        <v>2.495594612069699E-2</v>
      </c>
      <c r="R16" s="1426">
        <v>10.709</v>
      </c>
      <c r="S16" s="1427">
        <f t="shared" si="3"/>
        <v>5.0047914466603604E-3</v>
      </c>
      <c r="T16" s="1420">
        <v>2302.4850000000001</v>
      </c>
      <c r="U16" s="1421">
        <f>T16/T$28</f>
        <v>2.6207504851607024E-2</v>
      </c>
      <c r="V16" s="1422">
        <v>16.190999999999999</v>
      </c>
      <c r="W16" s="1423">
        <f t="shared" si="4"/>
        <v>7.0319676349683054E-3</v>
      </c>
      <c r="X16" s="1428">
        <v>2474.0239999999999</v>
      </c>
      <c r="Y16" s="1429">
        <f>X16/X$28</f>
        <v>2.7789583930948526E-2</v>
      </c>
      <c r="Z16" s="1430">
        <v>9.218</v>
      </c>
      <c r="AA16" s="1431">
        <f t="shared" si="5"/>
        <v>3.725913734062402E-3</v>
      </c>
      <c r="AB16" s="680" t="e">
        <f>+#REF!/#REF!</f>
        <v>#REF!</v>
      </c>
      <c r="AD16" s="673"/>
      <c r="AE16" s="673"/>
      <c r="AF16" s="673"/>
      <c r="AG16" s="673"/>
    </row>
    <row r="17" spans="1:33" ht="20.25" customHeight="1">
      <c r="A17" s="663"/>
      <c r="B17" s="649"/>
      <c r="C17" s="691" t="s">
        <v>281</v>
      </c>
      <c r="D17" s="1416">
        <v>1522.1289999999999</v>
      </c>
      <c r="E17" s="1417">
        <f t="shared" ref="E17:E28" si="6">D17/D$28</f>
        <v>1.7491852239930869E-2</v>
      </c>
      <c r="F17" s="1418">
        <v>0.58899999999999997</v>
      </c>
      <c r="G17" s="1419">
        <f t="shared" si="0"/>
        <v>3.8695800421646259E-4</v>
      </c>
      <c r="H17" s="1420">
        <v>1546.6179999999999</v>
      </c>
      <c r="I17" s="1421">
        <f t="shared" ref="I17:I28" si="7">H17/H$28</f>
        <v>1.838803400664784E-2</v>
      </c>
      <c r="J17" s="1422">
        <v>0.55300000000000005</v>
      </c>
      <c r="K17" s="1423">
        <f t="shared" si="1"/>
        <v>3.5755435408096897E-4</v>
      </c>
      <c r="L17" s="1424">
        <v>1400.327</v>
      </c>
      <c r="M17" s="1425">
        <f t="shared" ref="M17:M21" si="8">L17/L$28</f>
        <v>1.6358596607367479E-2</v>
      </c>
      <c r="N17" s="1426">
        <v>0.58899999999999997</v>
      </c>
      <c r="O17" s="1427">
        <f t="shared" si="2"/>
        <v>4.2061604182451668E-4</v>
      </c>
      <c r="P17" s="1424">
        <v>1522.8420000000001</v>
      </c>
      <c r="Q17" s="1425">
        <f t="shared" ref="Q17:Q21" si="9">P17/P$28</f>
        <v>1.7760940187954162E-2</v>
      </c>
      <c r="R17" s="1426">
        <v>0.7</v>
      </c>
      <c r="S17" s="1427">
        <f t="shared" si="3"/>
        <v>4.5966685972674771E-4</v>
      </c>
      <c r="T17" s="1420">
        <v>2270.4349999999999</v>
      </c>
      <c r="U17" s="1421">
        <f t="shared" ref="U17:U28" si="10">T17/T$28</f>
        <v>2.5842703113270395E-2</v>
      </c>
      <c r="V17" s="1422">
        <v>0.65300000000000002</v>
      </c>
      <c r="W17" s="1423">
        <f t="shared" si="4"/>
        <v>2.8761008353024863E-4</v>
      </c>
      <c r="X17" s="1428">
        <v>2404.4630000000002</v>
      </c>
      <c r="Y17" s="1429">
        <f t="shared" ref="Y17:Y28" si="11">X17/X$28</f>
        <v>2.7008236923877979E-2</v>
      </c>
      <c r="Z17" s="1430">
        <v>0.78</v>
      </c>
      <c r="AA17" s="1431">
        <f t="shared" si="5"/>
        <v>3.243967571969292E-4</v>
      </c>
      <c r="AB17" s="680" t="e">
        <f>+#REF!/#REF!</f>
        <v>#REF!</v>
      </c>
      <c r="AD17" s="673"/>
      <c r="AE17" s="673"/>
      <c r="AF17" s="673"/>
      <c r="AG17" s="673"/>
    </row>
    <row r="18" spans="1:33" ht="20.25" customHeight="1">
      <c r="A18" s="663"/>
      <c r="B18" s="649"/>
      <c r="C18" s="691" t="s">
        <v>282</v>
      </c>
      <c r="D18" s="1416">
        <v>24231.401000000002</v>
      </c>
      <c r="E18" s="1417">
        <f t="shared" si="6"/>
        <v>0.27846002924752972</v>
      </c>
      <c r="F18" s="1418">
        <v>151.161</v>
      </c>
      <c r="G18" s="1419">
        <f t="shared" si="0"/>
        <v>6.2382278267773287E-3</v>
      </c>
      <c r="H18" s="1420">
        <v>24386.616000000002</v>
      </c>
      <c r="I18" s="1421">
        <f t="shared" si="7"/>
        <v>0.28993709132769852</v>
      </c>
      <c r="J18" s="1422">
        <v>72.927999999999997</v>
      </c>
      <c r="K18" s="1423">
        <f t="shared" si="1"/>
        <v>2.9904928178636999E-3</v>
      </c>
      <c r="L18" s="1424">
        <v>24852.166000000001</v>
      </c>
      <c r="M18" s="1425">
        <f t="shared" si="8"/>
        <v>0.29032258780508652</v>
      </c>
      <c r="N18" s="1426">
        <v>70.540000000000006</v>
      </c>
      <c r="O18" s="1427">
        <f t="shared" si="2"/>
        <v>2.8383843887088154E-3</v>
      </c>
      <c r="P18" s="1424">
        <v>25644.043992678002</v>
      </c>
      <c r="Q18" s="1425">
        <f t="shared" si="9"/>
        <v>0.2990870566553977</v>
      </c>
      <c r="R18" s="1426">
        <v>33.686999999999998</v>
      </c>
      <c r="S18" s="1427">
        <f t="shared" si="3"/>
        <v>1.3136383641214489E-3</v>
      </c>
      <c r="T18" s="1420">
        <v>26428.348000000002</v>
      </c>
      <c r="U18" s="1421">
        <f t="shared" si="10"/>
        <v>0.30081458008628015</v>
      </c>
      <c r="V18" s="1422">
        <v>21.585999999999999</v>
      </c>
      <c r="W18" s="1423">
        <f t="shared" si="4"/>
        <v>8.1677447262310898E-4</v>
      </c>
      <c r="X18" s="1428">
        <v>27443.05210633</v>
      </c>
      <c r="Y18" s="1429">
        <f t="shared" si="11"/>
        <v>0.30825529575713545</v>
      </c>
      <c r="Z18" s="1430">
        <v>14.638999999999999</v>
      </c>
      <c r="AA18" s="1431">
        <f t="shared" si="5"/>
        <v>5.3343192088402497E-4</v>
      </c>
      <c r="AB18" s="680" t="e">
        <f>+#REF!/#REF!</f>
        <v>#REF!</v>
      </c>
      <c r="AD18" s="673"/>
      <c r="AE18" s="673"/>
      <c r="AF18" s="673"/>
      <c r="AG18" s="673"/>
    </row>
    <row r="19" spans="1:33" ht="20.25" customHeight="1">
      <c r="A19" s="663"/>
      <c r="B19" s="649"/>
      <c r="C19" s="691" t="s">
        <v>283</v>
      </c>
      <c r="D19" s="1416">
        <v>2452.54</v>
      </c>
      <c r="E19" s="1417">
        <f t="shared" si="6"/>
        <v>2.8183857802144271E-2</v>
      </c>
      <c r="F19" s="1418">
        <v>5.3780000000000001</v>
      </c>
      <c r="G19" s="1419">
        <f t="shared" si="0"/>
        <v>2.1928286592675351E-3</v>
      </c>
      <c r="H19" s="1420">
        <v>2123.8890000000001</v>
      </c>
      <c r="I19" s="1421">
        <f t="shared" si="7"/>
        <v>2.525131813954401E-2</v>
      </c>
      <c r="J19" s="1422">
        <v>5.0419999999999998</v>
      </c>
      <c r="K19" s="1423">
        <f t="shared" si="1"/>
        <v>2.3739470377218395E-3</v>
      </c>
      <c r="L19" s="1424">
        <v>2441.4389999999999</v>
      </c>
      <c r="M19" s="1425">
        <f t="shared" si="8"/>
        <v>2.8520849589056447E-2</v>
      </c>
      <c r="N19" s="1426">
        <v>5.601</v>
      </c>
      <c r="O19" s="1427">
        <f t="shared" si="2"/>
        <v>2.2941388255041393E-3</v>
      </c>
      <c r="P19" s="1424">
        <v>2272.1280000000002</v>
      </c>
      <c r="Q19" s="1425">
        <f t="shared" si="9"/>
        <v>2.6499879506459573E-2</v>
      </c>
      <c r="R19" s="1426">
        <v>6.4359999999999999</v>
      </c>
      <c r="S19" s="1427">
        <f t="shared" si="3"/>
        <v>2.8325868965128724E-3</v>
      </c>
      <c r="T19" s="1420">
        <v>1832.2149999999999</v>
      </c>
      <c r="U19" s="1421">
        <f t="shared" si="10"/>
        <v>2.0854764961199382E-2</v>
      </c>
      <c r="V19" s="1422">
        <v>4.7750000000000004</v>
      </c>
      <c r="W19" s="1423">
        <f t="shared" si="4"/>
        <v>2.6061351970156346E-3</v>
      </c>
      <c r="X19" s="1428">
        <v>1703.7059999999999</v>
      </c>
      <c r="Y19" s="1429">
        <f t="shared" si="11"/>
        <v>1.9136952948176973E-2</v>
      </c>
      <c r="Z19" s="1430">
        <v>3.9470000000000001</v>
      </c>
      <c r="AA19" s="1431">
        <f t="shared" si="5"/>
        <v>2.3167142687764205E-3</v>
      </c>
      <c r="AB19" s="680" t="e">
        <f>+#REF!/#REF!</f>
        <v>#REF!</v>
      </c>
      <c r="AD19" s="673"/>
      <c r="AE19" s="673"/>
      <c r="AF19" s="673"/>
      <c r="AG19" s="673"/>
    </row>
    <row r="20" spans="1:33" ht="20.25" customHeight="1">
      <c r="A20" s="663"/>
      <c r="B20" s="649"/>
      <c r="C20" s="691" t="s">
        <v>284</v>
      </c>
      <c r="D20" s="1416">
        <v>552.37599999999998</v>
      </c>
      <c r="E20" s="1417">
        <f t="shared" si="6"/>
        <v>6.3477401540106351E-3</v>
      </c>
      <c r="F20" s="1418">
        <v>3.2010000000000001</v>
      </c>
      <c r="G20" s="1419">
        <f t="shared" si="0"/>
        <v>5.7949657479687755E-3</v>
      </c>
      <c r="H20" s="1420">
        <v>575.68399999999997</v>
      </c>
      <c r="I20" s="1421">
        <f t="shared" si="7"/>
        <v>6.8444159896516501E-3</v>
      </c>
      <c r="J20" s="1422">
        <v>2.4279999999999999</v>
      </c>
      <c r="K20" s="1423">
        <f t="shared" si="1"/>
        <v>4.217591595389137E-3</v>
      </c>
      <c r="L20" s="1424">
        <v>593.55100000000004</v>
      </c>
      <c r="M20" s="1425">
        <f t="shared" si="8"/>
        <v>6.9338528607243693E-3</v>
      </c>
      <c r="N20" s="1426">
        <v>3.0259999999999998</v>
      </c>
      <c r="O20" s="1427">
        <f t="shared" si="2"/>
        <v>5.0981297310593353E-3</v>
      </c>
      <c r="P20" s="1424">
        <v>617.65200000000004</v>
      </c>
      <c r="Q20" s="1425">
        <f t="shared" si="9"/>
        <v>7.2036890425732037E-3</v>
      </c>
      <c r="R20" s="1426">
        <v>2.6640000000000001</v>
      </c>
      <c r="S20" s="1427">
        <f t="shared" si="3"/>
        <v>4.3131083522760386E-3</v>
      </c>
      <c r="T20" s="1420">
        <v>638.44000000000005</v>
      </c>
      <c r="U20" s="1421">
        <f t="shared" si="10"/>
        <v>7.2668961567436867E-3</v>
      </c>
      <c r="V20" s="1422">
        <v>2.8620000000000001</v>
      </c>
      <c r="W20" s="1423">
        <f t="shared" si="4"/>
        <v>4.4828018294593066E-3</v>
      </c>
      <c r="X20" s="1428">
        <v>641.03800000000001</v>
      </c>
      <c r="Y20" s="1429">
        <f t="shared" si="11"/>
        <v>7.2004876686432235E-3</v>
      </c>
      <c r="Z20" s="1430">
        <v>2.7080000000000002</v>
      </c>
      <c r="AA20" s="1431">
        <f t="shared" si="5"/>
        <v>4.2243985535958869E-3</v>
      </c>
      <c r="AB20" s="680" t="e">
        <f>+#REF!/#REF!</f>
        <v>#REF!</v>
      </c>
      <c r="AD20" s="673"/>
      <c r="AE20" s="673"/>
      <c r="AF20" s="673"/>
      <c r="AG20" s="673"/>
    </row>
    <row r="21" spans="1:33" ht="20.25" customHeight="1">
      <c r="A21" s="663"/>
      <c r="B21" s="649"/>
      <c r="C21" s="691" t="s">
        <v>285</v>
      </c>
      <c r="D21" s="1416">
        <v>0.105</v>
      </c>
      <c r="E21" s="1417">
        <f t="shared" si="6"/>
        <v>1.2066286662909262E-6</v>
      </c>
      <c r="F21" s="1418">
        <v>0</v>
      </c>
      <c r="G21" s="1419">
        <f t="shared" si="0"/>
        <v>0</v>
      </c>
      <c r="H21" s="1420">
        <v>0.12</v>
      </c>
      <c r="I21" s="1421">
        <f t="shared" si="7"/>
        <v>1.4267027027991016E-6</v>
      </c>
      <c r="J21" s="1422">
        <v>0</v>
      </c>
      <c r="K21" s="1423">
        <f t="shared" si="1"/>
        <v>0</v>
      </c>
      <c r="L21" s="1424">
        <v>0.14000000000000001</v>
      </c>
      <c r="M21" s="1425">
        <f t="shared" si="8"/>
        <v>1.6354776598833323E-6</v>
      </c>
      <c r="N21" s="1426">
        <v>0</v>
      </c>
      <c r="O21" s="1427">
        <f t="shared" si="2"/>
        <v>0</v>
      </c>
      <c r="P21" s="1424">
        <v>0.14099999999999999</v>
      </c>
      <c r="Q21" s="1425">
        <f t="shared" si="9"/>
        <v>1.6444861426868554E-6</v>
      </c>
      <c r="R21" s="1426">
        <v>0</v>
      </c>
      <c r="S21" s="1427">
        <f t="shared" si="3"/>
        <v>0</v>
      </c>
      <c r="T21" s="1420">
        <v>0.151</v>
      </c>
      <c r="U21" s="1421">
        <f t="shared" si="10"/>
        <v>1.718722698559452E-6</v>
      </c>
      <c r="V21" s="1422">
        <v>0</v>
      </c>
      <c r="W21" s="1423">
        <f t="shared" si="4"/>
        <v>0</v>
      </c>
      <c r="X21" s="1428">
        <v>0.14799999999999999</v>
      </c>
      <c r="Y21" s="1429">
        <f t="shared" si="11"/>
        <v>1.6624165415454263E-6</v>
      </c>
      <c r="Z21" s="1430">
        <v>0</v>
      </c>
      <c r="AA21" s="1431">
        <f t="shared" si="5"/>
        <v>0</v>
      </c>
      <c r="AB21" s="680" t="e">
        <f>+#REF!/#REF!</f>
        <v>#REF!</v>
      </c>
      <c r="AD21" s="667"/>
      <c r="AE21" s="667"/>
      <c r="AF21" s="667"/>
      <c r="AG21" s="667"/>
    </row>
    <row r="22" spans="1:33" ht="20.25" customHeight="1">
      <c r="A22" s="663"/>
      <c r="B22" s="649"/>
      <c r="C22" s="691" t="s">
        <v>286</v>
      </c>
      <c r="D22" s="1416">
        <v>501.69400000000002</v>
      </c>
      <c r="E22" s="1417">
        <f t="shared" si="6"/>
        <v>5.7653177343443811E-3</v>
      </c>
      <c r="F22" s="1418">
        <v>1.1679999999999999</v>
      </c>
      <c r="G22" s="1419">
        <f t="shared" si="0"/>
        <v>2.3281123553401074E-3</v>
      </c>
      <c r="H22" s="1420">
        <v>519.83900000000006</v>
      </c>
      <c r="I22" s="1421">
        <f t="shared" si="7"/>
        <v>6.1804642193365187E-3</v>
      </c>
      <c r="J22" s="1422">
        <v>1.1830000000000001</v>
      </c>
      <c r="K22" s="1423">
        <f t="shared" si="1"/>
        <v>2.27570459315288E-3</v>
      </c>
      <c r="L22" s="1424">
        <v>540.40800000000002</v>
      </c>
      <c r="M22" s="1425">
        <f>L22/L$28</f>
        <v>6.3130372230159413E-3</v>
      </c>
      <c r="N22" s="1426">
        <v>1.8580000000000001</v>
      </c>
      <c r="O22" s="1427">
        <f t="shared" si="2"/>
        <v>3.4381430326716114E-3</v>
      </c>
      <c r="P22" s="1424">
        <v>552.37300000000005</v>
      </c>
      <c r="Q22" s="1425">
        <f>P22/P$28</f>
        <v>6.4423386105983442E-3</v>
      </c>
      <c r="R22" s="1426">
        <v>2.1739999999999999</v>
      </c>
      <c r="S22" s="1427">
        <f t="shared" si="3"/>
        <v>3.9357463163478294E-3</v>
      </c>
      <c r="T22" s="1420">
        <v>550.86800000000005</v>
      </c>
      <c r="U22" s="1421">
        <f>T22/T$28</f>
        <v>6.2701280497354196E-3</v>
      </c>
      <c r="V22" s="1422">
        <v>1.776</v>
      </c>
      <c r="W22" s="1423">
        <f t="shared" si="4"/>
        <v>3.2240028464169271E-3</v>
      </c>
      <c r="X22" s="1428">
        <v>585.62400000000002</v>
      </c>
      <c r="Y22" s="1429">
        <f t="shared" si="11"/>
        <v>6.5780474643648574E-3</v>
      </c>
      <c r="Z22" s="1430">
        <v>1.222</v>
      </c>
      <c r="AA22" s="1431">
        <f t="shared" si="5"/>
        <v>2.0866631148996626E-3</v>
      </c>
      <c r="AB22" s="680" t="e">
        <f>+#REF!/#REF!</f>
        <v>#REF!</v>
      </c>
      <c r="AD22" s="667"/>
      <c r="AE22" s="667"/>
      <c r="AF22" s="667"/>
      <c r="AG22" s="667"/>
    </row>
    <row r="23" spans="1:33" ht="20.25" customHeight="1">
      <c r="A23" s="663"/>
      <c r="B23" s="649"/>
      <c r="C23" s="691" t="s">
        <v>287</v>
      </c>
      <c r="D23" s="1416">
        <v>1160.402</v>
      </c>
      <c r="E23" s="1417">
        <f t="shared" si="6"/>
        <v>1.3334993501155462E-2</v>
      </c>
      <c r="F23" s="1418">
        <v>3.375</v>
      </c>
      <c r="G23" s="1419">
        <f t="shared" si="0"/>
        <v>2.9084748216566328E-3</v>
      </c>
      <c r="H23" s="1420">
        <v>1191.4670000000001</v>
      </c>
      <c r="I23" s="1421">
        <f t="shared" si="7"/>
        <v>1.4165576576632812E-2</v>
      </c>
      <c r="J23" s="1422">
        <v>3.9769999999999999</v>
      </c>
      <c r="K23" s="1423">
        <f t="shared" si="1"/>
        <v>3.337901930980883E-3</v>
      </c>
      <c r="L23" s="1424">
        <v>1237.644</v>
      </c>
      <c r="M23" s="1425">
        <f t="shared" ref="M23:M28" si="12">L23/L$28</f>
        <v>1.4458136520633191E-2</v>
      </c>
      <c r="N23" s="1426">
        <v>2.379</v>
      </c>
      <c r="O23" s="1427">
        <f t="shared" si="2"/>
        <v>1.9222005681763092E-3</v>
      </c>
      <c r="P23" s="1424">
        <v>1273.172</v>
      </c>
      <c r="Q23" s="1425">
        <f t="shared" ref="Q23:Q28" si="13">P23/P$28</f>
        <v>1.4849033413169569E-2</v>
      </c>
      <c r="R23" s="1426">
        <v>1.5740000000000001</v>
      </c>
      <c r="S23" s="1427">
        <f t="shared" si="3"/>
        <v>1.2362822933586349E-3</v>
      </c>
      <c r="T23" s="1420">
        <v>1336.6559999999999</v>
      </c>
      <c r="U23" s="1421">
        <f t="shared" si="10"/>
        <v>1.5214178856726377E-2</v>
      </c>
      <c r="V23" s="1422">
        <v>1.53</v>
      </c>
      <c r="W23" s="1423">
        <f t="shared" si="4"/>
        <v>1.1446475383344705E-3</v>
      </c>
      <c r="X23" s="1428">
        <v>1378.5139999999999</v>
      </c>
      <c r="Y23" s="1429">
        <f t="shared" si="11"/>
        <v>1.5484219434810485E-2</v>
      </c>
      <c r="Z23" s="1430">
        <v>1.7070000000000001</v>
      </c>
      <c r="AA23" s="1431">
        <f t="shared" si="5"/>
        <v>1.2382899266891742E-3</v>
      </c>
      <c r="AB23" s="680" t="e">
        <f>+#REF!/#REF!</f>
        <v>#REF!</v>
      </c>
      <c r="AD23" s="673"/>
      <c r="AE23" s="673"/>
      <c r="AF23" s="673"/>
      <c r="AG23" s="673"/>
    </row>
    <row r="24" spans="1:33" ht="20.25" customHeight="1">
      <c r="A24" s="663"/>
      <c r="B24" s="649"/>
      <c r="C24" s="691" t="s">
        <v>288</v>
      </c>
      <c r="D24" s="1416">
        <v>1578.7270000000001</v>
      </c>
      <c r="E24" s="1417">
        <f t="shared" si="6"/>
        <v>1.8142259566166431E-2</v>
      </c>
      <c r="F24" s="1418">
        <v>29.79</v>
      </c>
      <c r="G24" s="1419">
        <f t="shared" si="0"/>
        <v>1.8869633571858845E-2</v>
      </c>
      <c r="H24" s="1420">
        <v>1577.8140000000001</v>
      </c>
      <c r="I24" s="1421">
        <f t="shared" si="7"/>
        <v>1.8758929152618849E-2</v>
      </c>
      <c r="J24" s="1422">
        <v>15.79</v>
      </c>
      <c r="K24" s="1423">
        <f t="shared" si="1"/>
        <v>1.0007516728841294E-2</v>
      </c>
      <c r="L24" s="1424">
        <v>1581.1669999999999</v>
      </c>
      <c r="M24" s="1425">
        <f t="shared" si="12"/>
        <v>1.8471166464605348E-2</v>
      </c>
      <c r="N24" s="1426">
        <v>14.737</v>
      </c>
      <c r="O24" s="1427">
        <f t="shared" si="2"/>
        <v>9.3203311225190013E-3</v>
      </c>
      <c r="P24" s="1424">
        <v>1485.6210658489999</v>
      </c>
      <c r="Q24" s="1425">
        <f t="shared" si="13"/>
        <v>1.7326831603350048E-2</v>
      </c>
      <c r="R24" s="1426">
        <v>15.173</v>
      </c>
      <c r="S24" s="1427">
        <f t="shared" si="3"/>
        <v>1.0213236974617726E-2</v>
      </c>
      <c r="T24" s="1420">
        <v>1509.423</v>
      </c>
      <c r="U24" s="1421">
        <f t="shared" si="10"/>
        <v>1.718065941607751E-2</v>
      </c>
      <c r="V24" s="1422">
        <v>13.484</v>
      </c>
      <c r="W24" s="1423">
        <f t="shared" si="4"/>
        <v>8.9332148774730474E-3</v>
      </c>
      <c r="X24" s="1428">
        <v>1527.93</v>
      </c>
      <c r="Y24" s="1429">
        <f t="shared" si="11"/>
        <v>1.716254125894259E-2</v>
      </c>
      <c r="Z24" s="1430">
        <v>13.291</v>
      </c>
      <c r="AA24" s="1431">
        <f t="shared" si="5"/>
        <v>8.6986969298331728E-3</v>
      </c>
      <c r="AB24" s="680" t="e">
        <f>+#REF!/#REF!</f>
        <v>#REF!</v>
      </c>
      <c r="AD24" s="673"/>
      <c r="AE24" s="673"/>
      <c r="AF24" s="673"/>
      <c r="AG24" s="673"/>
    </row>
    <row r="25" spans="1:33" ht="20.25" customHeight="1">
      <c r="A25" s="661"/>
      <c r="B25" s="649"/>
      <c r="C25" s="691" t="s">
        <v>289</v>
      </c>
      <c r="D25" s="1416">
        <v>1104.51</v>
      </c>
      <c r="E25" s="1417">
        <f t="shared" si="6"/>
        <v>1.269269931623801E-2</v>
      </c>
      <c r="F25" s="1418">
        <v>6.9050000000000002</v>
      </c>
      <c r="G25" s="1419">
        <f t="shared" si="0"/>
        <v>6.2516409991761057E-3</v>
      </c>
      <c r="H25" s="1420">
        <v>1174.5</v>
      </c>
      <c r="I25" s="1421">
        <f t="shared" si="7"/>
        <v>1.3963852703646208E-2</v>
      </c>
      <c r="J25" s="1422">
        <v>7.4139999999999997</v>
      </c>
      <c r="K25" s="1423">
        <f t="shared" si="1"/>
        <v>6.3124733929331624E-3</v>
      </c>
      <c r="L25" s="1424">
        <v>1205.8920000000001</v>
      </c>
      <c r="M25" s="1425">
        <f t="shared" si="12"/>
        <v>1.4087210187371652E-2</v>
      </c>
      <c r="N25" s="1426">
        <v>5.8029999999999999</v>
      </c>
      <c r="O25" s="1427">
        <f t="shared" si="2"/>
        <v>4.8122054047957854E-3</v>
      </c>
      <c r="P25" s="1424">
        <v>1190.5630000000001</v>
      </c>
      <c r="Q25" s="1425">
        <f t="shared" si="13"/>
        <v>1.3885562804933978E-2</v>
      </c>
      <c r="R25" s="1426">
        <v>6.2140000000000004</v>
      </c>
      <c r="S25" s="1427">
        <f>+R25/P25</f>
        <v>5.2193794028539435E-3</v>
      </c>
      <c r="T25" s="1420">
        <v>1224.0260000000001</v>
      </c>
      <c r="U25" s="1421">
        <f t="shared" si="10"/>
        <v>1.3932193839913457E-2</v>
      </c>
      <c r="V25" s="1422">
        <v>5.9790000000000001</v>
      </c>
      <c r="W25" s="1423">
        <f>+V25/T25</f>
        <v>4.8847001615978745E-3</v>
      </c>
      <c r="X25" s="1428">
        <v>1172.9404</v>
      </c>
      <c r="Y25" s="1429">
        <f t="shared" si="11"/>
        <v>1.3175104886533168E-2</v>
      </c>
      <c r="Z25" s="1430">
        <v>3.8639999999999999</v>
      </c>
      <c r="AA25" s="1431">
        <f t="shared" si="5"/>
        <v>3.2942850293160675E-3</v>
      </c>
      <c r="AB25" s="680" t="e">
        <f>+#REF!/#REF!</f>
        <v>#REF!</v>
      </c>
      <c r="AD25" s="673"/>
      <c r="AE25" s="673"/>
      <c r="AF25" s="673"/>
      <c r="AG25" s="673"/>
    </row>
    <row r="26" spans="1:33" ht="20.25" customHeight="1">
      <c r="A26" s="663"/>
      <c r="B26" s="649"/>
      <c r="C26" s="691" t="s">
        <v>290</v>
      </c>
      <c r="D26" s="1416">
        <v>0.04</v>
      </c>
      <c r="E26" s="1417">
        <f t="shared" si="6"/>
        <v>4.5966806334892432E-7</v>
      </c>
      <c r="F26" s="1418">
        <v>0</v>
      </c>
      <c r="G26" s="1419" t="s">
        <v>469</v>
      </c>
      <c r="H26" s="1420">
        <v>0</v>
      </c>
      <c r="I26" s="1421">
        <f t="shared" si="7"/>
        <v>0</v>
      </c>
      <c r="J26" s="1422">
        <v>0</v>
      </c>
      <c r="K26" s="1419" t="s">
        <v>469</v>
      </c>
      <c r="L26" s="1424">
        <v>0</v>
      </c>
      <c r="M26" s="1425">
        <f t="shared" si="12"/>
        <v>0</v>
      </c>
      <c r="N26" s="1426">
        <v>0</v>
      </c>
      <c r="O26" s="1419" t="s">
        <v>469</v>
      </c>
      <c r="P26" s="1424">
        <v>0</v>
      </c>
      <c r="Q26" s="1425">
        <f t="shared" si="13"/>
        <v>0</v>
      </c>
      <c r="R26" s="1426">
        <v>0</v>
      </c>
      <c r="S26" s="1419" t="s">
        <v>470</v>
      </c>
      <c r="T26" s="1420">
        <v>0</v>
      </c>
      <c r="U26" s="1421">
        <f t="shared" si="10"/>
        <v>0</v>
      </c>
      <c r="V26" s="1422">
        <v>0</v>
      </c>
      <c r="W26" s="1423" t="s">
        <v>469</v>
      </c>
      <c r="X26" s="1428">
        <v>0</v>
      </c>
      <c r="Y26" s="1429">
        <f t="shared" si="11"/>
        <v>0</v>
      </c>
      <c r="Z26" s="1430">
        <v>0</v>
      </c>
      <c r="AA26" s="1431" t="s">
        <v>469</v>
      </c>
      <c r="AB26" s="680" t="e">
        <f>+#REF!/#REF!</f>
        <v>#REF!</v>
      </c>
      <c r="AD26" s="673"/>
      <c r="AE26" s="673"/>
      <c r="AF26" s="673"/>
      <c r="AG26" s="673"/>
    </row>
    <row r="27" spans="1:33" ht="20.25" customHeight="1">
      <c r="A27" s="663"/>
      <c r="B27" s="649"/>
      <c r="C27" s="691" t="s">
        <v>291</v>
      </c>
      <c r="D27" s="1416">
        <v>0</v>
      </c>
      <c r="E27" s="1417">
        <f t="shared" si="6"/>
        <v>0</v>
      </c>
      <c r="F27" s="1418">
        <v>0</v>
      </c>
      <c r="G27" s="1419" t="s">
        <v>469</v>
      </c>
      <c r="H27" s="1420">
        <v>0</v>
      </c>
      <c r="I27" s="1421">
        <f t="shared" si="7"/>
        <v>0</v>
      </c>
      <c r="J27" s="1422">
        <v>0</v>
      </c>
      <c r="K27" s="1423" t="s">
        <v>469</v>
      </c>
      <c r="L27" s="1424">
        <v>0</v>
      </c>
      <c r="M27" s="1425">
        <f t="shared" si="12"/>
        <v>0</v>
      </c>
      <c r="N27" s="1426">
        <v>0</v>
      </c>
      <c r="O27" s="1427" t="s">
        <v>470</v>
      </c>
      <c r="P27" s="1424">
        <v>0</v>
      </c>
      <c r="Q27" s="1425">
        <f t="shared" si="13"/>
        <v>0</v>
      </c>
      <c r="R27" s="1426">
        <v>0</v>
      </c>
      <c r="S27" s="1427" t="s">
        <v>470</v>
      </c>
      <c r="T27" s="1420">
        <v>0</v>
      </c>
      <c r="U27" s="1421">
        <f t="shared" si="10"/>
        <v>0</v>
      </c>
      <c r="V27" s="1422">
        <v>0</v>
      </c>
      <c r="W27" s="1423" t="s">
        <v>471</v>
      </c>
      <c r="X27" s="1428">
        <v>0</v>
      </c>
      <c r="Y27" s="1429">
        <f t="shared" si="11"/>
        <v>0</v>
      </c>
      <c r="Z27" s="1430">
        <v>0</v>
      </c>
      <c r="AA27" s="1431" t="s">
        <v>470</v>
      </c>
      <c r="AB27" s="680"/>
      <c r="AD27" s="673"/>
      <c r="AE27" s="673"/>
      <c r="AF27" s="673"/>
      <c r="AG27" s="673"/>
    </row>
    <row r="28" spans="1:33" ht="20.25" customHeight="1" thickBot="1">
      <c r="A28" s="663"/>
      <c r="B28" s="649"/>
      <c r="C28" s="689" t="s">
        <v>7</v>
      </c>
      <c r="D28" s="1432">
        <v>87019.315000000002</v>
      </c>
      <c r="E28" s="1433">
        <f t="shared" si="6"/>
        <v>1</v>
      </c>
      <c r="F28" s="1434">
        <v>710.41</v>
      </c>
      <c r="G28" s="1435">
        <f>+F28/D28</f>
        <v>8.1638197220927321E-3</v>
      </c>
      <c r="H28" s="1436">
        <f>SUM(H7:H27)</f>
        <v>84110.024999999994</v>
      </c>
      <c r="I28" s="1437">
        <f t="shared" si="7"/>
        <v>1</v>
      </c>
      <c r="J28" s="1438">
        <v>515.28</v>
      </c>
      <c r="K28" s="1439">
        <f>+J28/H28</f>
        <v>6.1262614058193417E-3</v>
      </c>
      <c r="L28" s="1440">
        <f>SUM(L7:L27)</f>
        <v>85601.903000000006</v>
      </c>
      <c r="M28" s="1441">
        <f t="shared" si="12"/>
        <v>1</v>
      </c>
      <c r="N28" s="1442">
        <f>SUM(N7:N27)</f>
        <v>548.37699999999984</v>
      </c>
      <c r="O28" s="1443">
        <f>+N28/L28</f>
        <v>6.4061309478131555E-3</v>
      </c>
      <c r="P28" s="1440">
        <f>SUM(P7:P27)</f>
        <v>85741.069103584014</v>
      </c>
      <c r="Q28" s="1441">
        <f t="shared" si="13"/>
        <v>1</v>
      </c>
      <c r="R28" s="1442">
        <f>SUM(R7:R27)</f>
        <v>527.47</v>
      </c>
      <c r="S28" s="1443">
        <f>+R28/P28</f>
        <v>6.1518943665463529E-3</v>
      </c>
      <c r="T28" s="1436">
        <f>SUM(T7:T27)</f>
        <v>87855.940999999992</v>
      </c>
      <c r="U28" s="1437">
        <f t="shared" si="10"/>
        <v>1</v>
      </c>
      <c r="V28" s="1438">
        <f>SUM(V7:V27)</f>
        <v>453.73399999999998</v>
      </c>
      <c r="W28" s="1439">
        <f>+V28/T28</f>
        <v>5.1645226815110893E-3</v>
      </c>
      <c r="X28" s="1444">
        <f>SUM(X7:X27)</f>
        <v>89027.025598780005</v>
      </c>
      <c r="Y28" s="1445">
        <f t="shared" si="11"/>
        <v>1</v>
      </c>
      <c r="Z28" s="1446">
        <f>SUM(Z7:Z27)</f>
        <v>396.53599999999994</v>
      </c>
      <c r="AA28" s="1447">
        <f>+Z28/X28</f>
        <v>4.4541081467449808E-3</v>
      </c>
      <c r="AB28" s="681" t="e">
        <f>+#REF!/#REF!</f>
        <v>#REF!</v>
      </c>
      <c r="AD28" s="682"/>
      <c r="AE28" s="682"/>
      <c r="AF28" s="682"/>
      <c r="AG28" s="682"/>
    </row>
    <row r="29" spans="1:33" ht="15" customHeight="1">
      <c r="A29" s="663"/>
      <c r="B29" s="649"/>
      <c r="C29" s="671"/>
      <c r="AB29" s="675"/>
    </row>
    <row r="30" spans="1:33">
      <c r="A30" s="663"/>
      <c r="B30" s="649"/>
      <c r="C30" s="671" t="s">
        <v>292</v>
      </c>
      <c r="AB30" s="675"/>
    </row>
    <row r="31" spans="1:33">
      <c r="A31" s="663"/>
      <c r="B31" s="649"/>
      <c r="C31" s="674" t="s">
        <v>293</v>
      </c>
      <c r="AB31" s="675"/>
    </row>
    <row r="32" spans="1:33">
      <c r="A32" s="649"/>
      <c r="B32" s="649"/>
      <c r="C32" s="674"/>
      <c r="AB32" s="675"/>
    </row>
    <row r="33" spans="1:28">
      <c r="A33" s="649"/>
      <c r="B33" s="649"/>
      <c r="C33" s="674"/>
      <c r="AB33" s="676"/>
    </row>
    <row r="34" spans="1:28">
      <c r="C34" s="670"/>
      <c r="AB34" s="675"/>
    </row>
    <row r="35" spans="1:28">
      <c r="C35" s="670"/>
      <c r="AB35" s="669"/>
    </row>
  </sheetData>
  <mergeCells count="7">
    <mergeCell ref="C1:AB1"/>
    <mergeCell ref="X5:AA5"/>
    <mergeCell ref="D5:G5"/>
    <mergeCell ref="H5:K5"/>
    <mergeCell ref="L5:O5"/>
    <mergeCell ref="P5:S5"/>
    <mergeCell ref="T5:W5"/>
  </mergeCells>
  <phoneticPr fontId="6" type="noConversion"/>
  <pageMargins left="0" right="0" top="0.47244094488188981" bottom="0" header="0" footer="0"/>
  <pageSetup paperSize="9" scale="74" orientation="landscape" useFirstPageNumber="1" r:id="rId1"/>
  <headerFooter>
    <oddHeader>&amp;R&amp;"Trebuchet MS,보통"&amp;12www.wooribank.com</oddHeader>
    <oddFooter>&amp;R&amp;"Trebuchet MS,보통"Page 17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37"/>
  <sheetViews>
    <sheetView showGridLines="0" view="pageBreakPreview" topLeftCell="A22" zoomScale="80" zoomScaleNormal="90" zoomScaleSheetLayoutView="80" workbookViewId="0">
      <selection activeCell="L36" sqref="L36"/>
    </sheetView>
  </sheetViews>
  <sheetFormatPr defaultRowHeight="11.25"/>
  <cols>
    <col min="1" max="1" width="17" style="651" customWidth="1"/>
    <col min="2" max="2" width="3.7109375" style="651" customWidth="1"/>
    <col min="3" max="3" width="20.28515625" style="651" customWidth="1"/>
    <col min="4" max="4" width="12.5703125" style="651" customWidth="1"/>
    <col min="5" max="22" width="9.7109375" style="651" customWidth="1"/>
    <col min="23" max="23" width="1.85546875" style="651" customWidth="1"/>
    <col min="24" max="16384" width="9.140625" style="651"/>
  </cols>
  <sheetData>
    <row r="1" spans="1:60" s="650" customFormat="1" ht="33" customHeight="1">
      <c r="A1" s="666"/>
      <c r="B1" s="656"/>
      <c r="C1" s="1698" t="s">
        <v>298</v>
      </c>
      <c r="D1" s="1698"/>
      <c r="E1" s="1698"/>
      <c r="F1" s="1698"/>
      <c r="G1" s="1698"/>
      <c r="H1" s="1698"/>
      <c r="I1" s="1698"/>
      <c r="J1" s="1698"/>
      <c r="K1" s="1698"/>
      <c r="L1" s="1698"/>
      <c r="M1" s="1698"/>
      <c r="N1" s="1698"/>
      <c r="O1" s="1698"/>
      <c r="P1" s="1698"/>
      <c r="Q1" s="1698"/>
      <c r="R1" s="1698"/>
      <c r="S1" s="1698"/>
      <c r="T1" s="1698"/>
      <c r="U1" s="1698"/>
      <c r="V1" s="1698"/>
      <c r="W1" s="1698"/>
      <c r="X1" s="1698"/>
      <c r="Y1" s="1698"/>
      <c r="Z1" s="1698"/>
      <c r="AA1" s="1698"/>
      <c r="AB1" s="1698"/>
      <c r="AC1" s="1698"/>
      <c r="AD1" s="1698"/>
      <c r="AE1" s="1698"/>
      <c r="AF1" s="1698"/>
      <c r="AG1" s="1698"/>
      <c r="AH1" s="1698"/>
      <c r="AI1" s="1698"/>
      <c r="AJ1" s="1698"/>
      <c r="AK1" s="1698"/>
      <c r="AL1" s="1698"/>
      <c r="AM1" s="1698"/>
      <c r="AN1" s="1698"/>
      <c r="AO1" s="1698"/>
      <c r="AP1" s="1698"/>
      <c r="AQ1" s="1698"/>
      <c r="AR1" s="1698"/>
      <c r="AS1" s="1698"/>
      <c r="AT1" s="1698"/>
      <c r="AU1" s="1698"/>
      <c r="AV1" s="1698"/>
      <c r="AW1" s="1698"/>
      <c r="AX1" s="1698"/>
      <c r="AY1" s="1698"/>
      <c r="AZ1" s="1698"/>
      <c r="BA1" s="1698"/>
      <c r="BB1" s="1698"/>
      <c r="BC1" s="1698"/>
      <c r="BD1" s="1698"/>
      <c r="BE1" s="1698"/>
      <c r="BF1" s="1698"/>
      <c r="BG1" s="1698"/>
      <c r="BH1" s="1698"/>
    </row>
    <row r="2" spans="1:60" s="650" customFormat="1" ht="12" customHeight="1">
      <c r="A2" s="657"/>
      <c r="C2" s="658"/>
    </row>
    <row r="3" spans="1:60" ht="6.75" customHeight="1">
      <c r="A3" s="665"/>
      <c r="C3" s="653"/>
      <c r="D3" s="653"/>
    </row>
    <row r="4" spans="1:60" s="702" customFormat="1" ht="19.5" customHeight="1">
      <c r="A4" s="701"/>
      <c r="C4" s="659"/>
      <c r="D4" s="664"/>
      <c r="E4" s="1730" t="s">
        <v>472</v>
      </c>
      <c r="F4" s="1691"/>
      <c r="G4" s="1731"/>
      <c r="H4" s="1730" t="s">
        <v>473</v>
      </c>
      <c r="I4" s="1691"/>
      <c r="J4" s="1731"/>
      <c r="K4" s="1730" t="s">
        <v>417</v>
      </c>
      <c r="L4" s="1691"/>
      <c r="M4" s="1731"/>
      <c r="N4" s="1730" t="s">
        <v>418</v>
      </c>
      <c r="O4" s="1691"/>
      <c r="P4" s="1731"/>
      <c r="Q4" s="1730" t="s">
        <v>419</v>
      </c>
      <c r="R4" s="1691"/>
      <c r="S4" s="1731"/>
      <c r="T4" s="1730" t="s">
        <v>420</v>
      </c>
      <c r="U4" s="1691"/>
      <c r="V4" s="1691"/>
    </row>
    <row r="5" spans="1:60" s="702" customFormat="1" ht="19.5" customHeight="1" thickBot="1">
      <c r="A5" s="701"/>
      <c r="C5" s="659"/>
      <c r="D5" s="705" t="s">
        <v>155</v>
      </c>
      <c r="E5" s="693" t="s">
        <v>303</v>
      </c>
      <c r="F5" s="694" t="s">
        <v>304</v>
      </c>
      <c r="G5" s="694" t="s">
        <v>7</v>
      </c>
      <c r="H5" s="693" t="s">
        <v>303</v>
      </c>
      <c r="I5" s="694" t="s">
        <v>304</v>
      </c>
      <c r="J5" s="694" t="s">
        <v>7</v>
      </c>
      <c r="K5" s="693" t="s">
        <v>303</v>
      </c>
      <c r="L5" s="694" t="s">
        <v>304</v>
      </c>
      <c r="M5" s="694" t="s">
        <v>7</v>
      </c>
      <c r="N5" s="693" t="s">
        <v>303</v>
      </c>
      <c r="O5" s="694" t="s">
        <v>304</v>
      </c>
      <c r="P5" s="694" t="s">
        <v>7</v>
      </c>
      <c r="Q5" s="693" t="s">
        <v>303</v>
      </c>
      <c r="R5" s="694" t="s">
        <v>304</v>
      </c>
      <c r="S5" s="694" t="s">
        <v>7</v>
      </c>
      <c r="T5" s="693" t="s">
        <v>303</v>
      </c>
      <c r="U5" s="694" t="s">
        <v>304</v>
      </c>
      <c r="V5" s="694" t="s">
        <v>7</v>
      </c>
    </row>
    <row r="6" spans="1:60" s="702" customFormat="1" ht="21" customHeight="1">
      <c r="A6" s="701"/>
      <c r="C6" s="1736" t="s">
        <v>273</v>
      </c>
      <c r="D6" s="695" t="s">
        <v>190</v>
      </c>
      <c r="E6" s="1448">
        <f>+G6-F6</f>
        <v>14948.216000000002</v>
      </c>
      <c r="F6" s="1449">
        <v>3673.1489999999999</v>
      </c>
      <c r="G6" s="1450">
        <v>18621.365000000002</v>
      </c>
      <c r="H6" s="1451">
        <f>+J6-I6</f>
        <v>14502.174000000001</v>
      </c>
      <c r="I6" s="1452">
        <v>3724.3870000000002</v>
      </c>
      <c r="J6" s="1453">
        <v>18226.561000000002</v>
      </c>
      <c r="K6" s="1451">
        <f>+M6-L6</f>
        <v>14967.094999999999</v>
      </c>
      <c r="L6" s="1452">
        <v>3807.83</v>
      </c>
      <c r="M6" s="1453">
        <v>18774.924999999999</v>
      </c>
      <c r="N6" s="1451">
        <f>+P6-O6</f>
        <v>14820.554009785999</v>
      </c>
      <c r="O6" s="1452">
        <v>3867.4850000000001</v>
      </c>
      <c r="P6" s="1453">
        <v>18688.039009786</v>
      </c>
      <c r="Q6" s="1454">
        <f>+S6-R6</f>
        <v>14873.485999999999</v>
      </c>
      <c r="R6" s="1455">
        <v>4017.2220000000002</v>
      </c>
      <c r="S6" s="1456">
        <v>18890.707999999999</v>
      </c>
      <c r="T6" s="57">
        <f>+V6-U6</f>
        <v>14994.022000000001</v>
      </c>
      <c r="U6" s="58">
        <v>4166.5010000000002</v>
      </c>
      <c r="V6" s="1457">
        <v>19160.523000000001</v>
      </c>
      <c r="X6" s="703"/>
    </row>
    <row r="7" spans="1:60" s="702" customFormat="1" ht="21" customHeight="1">
      <c r="A7" s="701"/>
      <c r="C7" s="1733"/>
      <c r="D7" s="695" t="s">
        <v>295</v>
      </c>
      <c r="E7" s="1458">
        <f>+E6/G30</f>
        <v>0.22427974728232783</v>
      </c>
      <c r="F7" s="1459">
        <f>+F6/G30</f>
        <v>5.5111120246746172E-2</v>
      </c>
      <c r="G7" s="1459">
        <f>+G6/G30</f>
        <v>0.27939086752907399</v>
      </c>
      <c r="H7" s="1460">
        <f>+H6/J30</f>
        <v>0.21849821149863854</v>
      </c>
      <c r="I7" s="1461">
        <f>+I6/J30</f>
        <v>5.6113786693552284E-2</v>
      </c>
      <c r="J7" s="1461">
        <f>+J6/J30</f>
        <v>0.27461199819219084</v>
      </c>
      <c r="K7" s="1460">
        <f>+K6/M30</f>
        <v>0.21995925246542891</v>
      </c>
      <c r="L7" s="1461">
        <f>+L6/M30</f>
        <v>5.5960588231412589E-2</v>
      </c>
      <c r="M7" s="1461">
        <f>+M6/M30</f>
        <v>0.2759198406968415</v>
      </c>
      <c r="N7" s="1460">
        <f>+N6/P30</f>
        <v>0.21441218640334353</v>
      </c>
      <c r="O7" s="1461">
        <f>+O6/P30</f>
        <v>5.5951748779741385E-2</v>
      </c>
      <c r="P7" s="1461">
        <f>+P6/P30</f>
        <v>0.27036393518308494</v>
      </c>
      <c r="Q7" s="1462">
        <f>+Q6/S30</f>
        <v>0.21077544733476403</v>
      </c>
      <c r="R7" s="1463">
        <f>+R6/S30</f>
        <v>5.692893811800781E-2</v>
      </c>
      <c r="S7" s="1463">
        <f>+S6/S30</f>
        <v>0.26770438545277181</v>
      </c>
      <c r="T7" s="59">
        <f>+T6/V30</f>
        <v>0.20720170377756039</v>
      </c>
      <c r="U7" s="60">
        <f>+U6/V30</f>
        <v>5.7576686628238179E-2</v>
      </c>
      <c r="V7" s="60">
        <f>+V6/V30</f>
        <v>0.26477839040579859</v>
      </c>
      <c r="X7" s="703"/>
    </row>
    <row r="8" spans="1:60" s="702" customFormat="1" ht="21" customHeight="1">
      <c r="A8" s="701"/>
      <c r="C8" s="1733"/>
      <c r="D8" s="695" t="s">
        <v>197</v>
      </c>
      <c r="E8" s="1464">
        <f>+G8-F8</f>
        <v>243.36700000000002</v>
      </c>
      <c r="F8" s="1465">
        <v>17.768999999999998</v>
      </c>
      <c r="G8" s="1466">
        <v>261.13600000000002</v>
      </c>
      <c r="H8" s="1467">
        <f>+J8-I8</f>
        <v>215.05900000000003</v>
      </c>
      <c r="I8" s="1468">
        <v>17.329999999999998</v>
      </c>
      <c r="J8" s="1469">
        <v>232.38900000000001</v>
      </c>
      <c r="K8" s="1467">
        <f>+M8-L8</f>
        <v>248.15899999999999</v>
      </c>
      <c r="L8" s="1468">
        <v>19.053000000000001</v>
      </c>
      <c r="M8" s="1469">
        <v>267.21199999999999</v>
      </c>
      <c r="N8" s="1467">
        <f>+P8-O8</f>
        <v>281.16900000000004</v>
      </c>
      <c r="O8" s="1468">
        <v>20.114000000000001</v>
      </c>
      <c r="P8" s="1469">
        <v>301.28300000000002</v>
      </c>
      <c r="Q8" s="1470">
        <f>+S8-R8</f>
        <v>195.58600000000001</v>
      </c>
      <c r="R8" s="1471">
        <v>23.385999999999999</v>
      </c>
      <c r="S8" s="1472">
        <v>218.97200000000001</v>
      </c>
      <c r="T8" s="1473">
        <f>+V8-U8</f>
        <v>162.583</v>
      </c>
      <c r="U8" s="1474">
        <v>14.391</v>
      </c>
      <c r="V8" s="1475">
        <v>176.97399999999999</v>
      </c>
    </row>
    <row r="9" spans="1:60" ht="21" customHeight="1">
      <c r="A9" s="665"/>
      <c r="C9" s="1734"/>
      <c r="D9" s="696" t="s">
        <v>299</v>
      </c>
      <c r="E9" s="1476">
        <f t="shared" ref="E9:V9" si="0">E8/E6</f>
        <v>1.6280671887534938E-2</v>
      </c>
      <c r="F9" s="1477">
        <f t="shared" si="0"/>
        <v>4.8375385806565425E-3</v>
      </c>
      <c r="G9" s="1477">
        <f t="shared" si="0"/>
        <v>1.4023461760187827E-2</v>
      </c>
      <c r="H9" s="1478">
        <f t="shared" si="0"/>
        <v>1.4829431780366172E-2</v>
      </c>
      <c r="I9" s="1479">
        <f t="shared" si="0"/>
        <v>4.6531147273363369E-3</v>
      </c>
      <c r="J9" s="1479">
        <f t="shared" si="0"/>
        <v>1.2750019051866119E-2</v>
      </c>
      <c r="K9" s="1478">
        <f t="shared" si="0"/>
        <v>1.6580304995725624E-2</v>
      </c>
      <c r="L9" s="1479">
        <f t="shared" si="0"/>
        <v>5.0036372422088173E-3</v>
      </c>
      <c r="M9" s="1479">
        <f t="shared" si="0"/>
        <v>1.4232387080108176E-2</v>
      </c>
      <c r="N9" s="1478">
        <f t="shared" si="0"/>
        <v>1.8971558000756544E-2</v>
      </c>
      <c r="O9" s="1479">
        <f t="shared" si="0"/>
        <v>5.2007958660473148E-3</v>
      </c>
      <c r="P9" s="1479">
        <f t="shared" si="0"/>
        <v>1.6121702220454111E-2</v>
      </c>
      <c r="Q9" s="1480">
        <f t="shared" si="0"/>
        <v>1.3149977080020112E-2</v>
      </c>
      <c r="R9" s="1481">
        <f t="shared" si="0"/>
        <v>5.8214358081281042E-3</v>
      </c>
      <c r="S9" s="1481">
        <f t="shared" si="0"/>
        <v>1.1591518962656139E-2</v>
      </c>
      <c r="T9" s="1482">
        <f t="shared" si="0"/>
        <v>1.0843188038539625E-2</v>
      </c>
      <c r="U9" s="1483">
        <f t="shared" si="0"/>
        <v>3.453977330138646E-3</v>
      </c>
      <c r="V9" s="1483">
        <f t="shared" si="0"/>
        <v>9.2363867103210061E-3</v>
      </c>
    </row>
    <row r="10" spans="1:60" ht="21" customHeight="1">
      <c r="A10" s="665"/>
      <c r="C10" s="1732" t="s">
        <v>276</v>
      </c>
      <c r="D10" s="697" t="s">
        <v>190</v>
      </c>
      <c r="E10" s="1484">
        <f>+G10-F10</f>
        <v>1860.6769999999999</v>
      </c>
      <c r="F10" s="1485">
        <v>475.37599999999998</v>
      </c>
      <c r="G10" s="1450">
        <v>2336.0529999999999</v>
      </c>
      <c r="H10" s="1486">
        <f>+J10-I10</f>
        <v>1666.623</v>
      </c>
      <c r="I10" s="1487">
        <v>446.32600000000002</v>
      </c>
      <c r="J10" s="1453">
        <v>2112.9490000000001</v>
      </c>
      <c r="K10" s="1486">
        <f>+M10-L10</f>
        <v>1736.6840000000002</v>
      </c>
      <c r="L10" s="1487">
        <v>426.26299999999998</v>
      </c>
      <c r="M10" s="1453">
        <v>2162.9470000000001</v>
      </c>
      <c r="N10" s="1486">
        <f>+P10-O10</f>
        <v>1679.5259999999998</v>
      </c>
      <c r="O10" s="1487">
        <v>425.85300000000001</v>
      </c>
      <c r="P10" s="1453">
        <v>2105.3789999999999</v>
      </c>
      <c r="Q10" s="1488">
        <f>+S10-R10</f>
        <v>1714.5829999999999</v>
      </c>
      <c r="R10" s="1489">
        <v>428.97</v>
      </c>
      <c r="S10" s="1456">
        <v>2143.5529999999999</v>
      </c>
      <c r="T10" s="1490">
        <f>+V10-U10</f>
        <v>1599.925</v>
      </c>
      <c r="U10" s="1491">
        <v>435.76900000000001</v>
      </c>
      <c r="V10" s="1457">
        <v>2035.694</v>
      </c>
      <c r="X10" s="703"/>
    </row>
    <row r="11" spans="1:60" ht="21" customHeight="1">
      <c r="A11" s="665"/>
      <c r="C11" s="1733"/>
      <c r="D11" s="695" t="s">
        <v>295</v>
      </c>
      <c r="E11" s="1458">
        <f>+E10/G30</f>
        <v>2.791718873570196E-2</v>
      </c>
      <c r="F11" s="1459">
        <f>+F10/G30</f>
        <v>7.1324370175065606E-3</v>
      </c>
      <c r="G11" s="1459">
        <f>+G10/G30</f>
        <v>3.5049625753208524E-2</v>
      </c>
      <c r="H11" s="1460">
        <f>+H10/J30</f>
        <v>2.5110314132384251E-2</v>
      </c>
      <c r="I11" s="1461">
        <f>+I10/J30</f>
        <v>6.7246078239953091E-3</v>
      </c>
      <c r="J11" s="1461">
        <f>+J10/J30</f>
        <v>3.1834921956379561E-2</v>
      </c>
      <c r="K11" s="1460">
        <f>+K10/M30</f>
        <v>2.5522635782606513E-2</v>
      </c>
      <c r="L11" s="1461">
        <f>+L10/M30</f>
        <v>6.2644414853831772E-3</v>
      </c>
      <c r="M11" s="1461">
        <f>+M10/M30</f>
        <v>3.178707726798969E-2</v>
      </c>
      <c r="N11" s="1460">
        <f>+N10/P30</f>
        <v>2.4298068853801352E-2</v>
      </c>
      <c r="O11" s="1461">
        <f>+O10/P30</f>
        <v>6.1609082060044727E-3</v>
      </c>
      <c r="P11" s="1461">
        <f>+P10/P30</f>
        <v>3.0458977059805825E-2</v>
      </c>
      <c r="Q11" s="1462">
        <f>+Q10/S30</f>
        <v>2.4297733484778331E-2</v>
      </c>
      <c r="R11" s="1463">
        <f>+R10/S30</f>
        <v>6.0790283893899337E-3</v>
      </c>
      <c r="S11" s="1463">
        <f>+S10/S30</f>
        <v>3.0376761874168264E-2</v>
      </c>
      <c r="T11" s="59">
        <f>+T10/V30</f>
        <v>2.2109290350268478E-2</v>
      </c>
      <c r="U11" s="60">
        <f>+U10/V30</f>
        <v>6.0218718668976013E-3</v>
      </c>
      <c r="V11" s="60">
        <f>+V10/V30</f>
        <v>2.8131162217166081E-2</v>
      </c>
      <c r="X11" s="703"/>
    </row>
    <row r="12" spans="1:60" ht="21" customHeight="1">
      <c r="A12" s="665"/>
      <c r="C12" s="1733"/>
      <c r="D12" s="695" t="s">
        <v>197</v>
      </c>
      <c r="E12" s="1464">
        <f>+G12-F12</f>
        <v>30.531000000000002</v>
      </c>
      <c r="F12" s="1465">
        <v>1.345</v>
      </c>
      <c r="G12" s="1466">
        <v>31.876000000000001</v>
      </c>
      <c r="H12" s="1467">
        <f>+J12-I12</f>
        <v>22.183</v>
      </c>
      <c r="I12" s="1468">
        <v>1.08</v>
      </c>
      <c r="J12" s="1469">
        <v>23.263000000000002</v>
      </c>
      <c r="K12" s="1467">
        <f>+M12-L12</f>
        <v>25.905999999999999</v>
      </c>
      <c r="L12" s="1468">
        <v>1.262</v>
      </c>
      <c r="M12" s="1469">
        <v>27.167999999999999</v>
      </c>
      <c r="N12" s="1467">
        <f>+P12-O12</f>
        <v>22.924999999999997</v>
      </c>
      <c r="O12" s="1468">
        <v>1.7509999999999999</v>
      </c>
      <c r="P12" s="1469">
        <v>24.675999999999998</v>
      </c>
      <c r="Q12" s="1470">
        <f>+S12-R12</f>
        <v>22.742999999999999</v>
      </c>
      <c r="R12" s="1471">
        <v>1.0649999999999999</v>
      </c>
      <c r="S12" s="1472">
        <v>23.808</v>
      </c>
      <c r="T12" s="1473">
        <f>+V12-U12</f>
        <v>16.279</v>
      </c>
      <c r="U12" s="1474">
        <v>1.095</v>
      </c>
      <c r="V12" s="1475">
        <v>17.373999999999999</v>
      </c>
    </row>
    <row r="13" spans="1:60" ht="21" customHeight="1">
      <c r="A13" s="665"/>
      <c r="C13" s="1734"/>
      <c r="D13" s="696" t="s">
        <v>299</v>
      </c>
      <c r="E13" s="1476">
        <f t="shared" ref="E13:V13" si="1">E12/E10</f>
        <v>1.6408543771971172E-2</v>
      </c>
      <c r="F13" s="1477">
        <f t="shared" si="1"/>
        <v>2.8293393019420418E-3</v>
      </c>
      <c r="G13" s="1477">
        <f t="shared" si="1"/>
        <v>1.3645238357177686E-2</v>
      </c>
      <c r="H13" s="1478">
        <f t="shared" si="1"/>
        <v>1.3310148725896618E-2</v>
      </c>
      <c r="I13" s="1479">
        <f t="shared" si="1"/>
        <v>2.4197559631300887E-3</v>
      </c>
      <c r="J13" s="1479">
        <f t="shared" si="1"/>
        <v>1.1009730949492865E-2</v>
      </c>
      <c r="K13" s="1478">
        <f t="shared" si="1"/>
        <v>1.4916933650566249E-2</v>
      </c>
      <c r="L13" s="1479">
        <f t="shared" si="1"/>
        <v>2.9606135179454937E-3</v>
      </c>
      <c r="M13" s="1479">
        <f t="shared" si="1"/>
        <v>1.256064064445407E-2</v>
      </c>
      <c r="N13" s="1478">
        <f t="shared" si="1"/>
        <v>1.3649684494315658E-2</v>
      </c>
      <c r="O13" s="1479">
        <f t="shared" si="1"/>
        <v>4.1117474809382578E-3</v>
      </c>
      <c r="P13" s="1479">
        <f t="shared" si="1"/>
        <v>1.1720455081959114E-2</v>
      </c>
      <c r="Q13" s="1480">
        <f t="shared" si="1"/>
        <v>1.326444972334381E-2</v>
      </c>
      <c r="R13" s="1481">
        <f t="shared" si="1"/>
        <v>2.4826910972795299E-3</v>
      </c>
      <c r="S13" s="1481">
        <f t="shared" si="1"/>
        <v>1.1106793254003983E-2</v>
      </c>
      <c r="T13" s="1482">
        <f t="shared" si="1"/>
        <v>1.0174851946184978E-2</v>
      </c>
      <c r="U13" s="1483">
        <f t="shared" si="1"/>
        <v>2.5127992124267672E-3</v>
      </c>
      <c r="V13" s="1483">
        <f t="shared" si="1"/>
        <v>8.534681538580946E-3</v>
      </c>
    </row>
    <row r="14" spans="1:60" ht="21" customHeight="1">
      <c r="A14" s="665"/>
      <c r="C14" s="1732" t="s">
        <v>300</v>
      </c>
      <c r="D14" s="697" t="s">
        <v>190</v>
      </c>
      <c r="E14" s="1484">
        <f>+G14-F14</f>
        <v>6084.5729999999994</v>
      </c>
      <c r="F14" s="1485">
        <v>4503.8900000000003</v>
      </c>
      <c r="G14" s="1450">
        <v>10588.463</v>
      </c>
      <c r="H14" s="1486">
        <f>+J14-I14</f>
        <v>5918.2649999999994</v>
      </c>
      <c r="I14" s="1487">
        <v>4549.991</v>
      </c>
      <c r="J14" s="1453">
        <v>10468.255999999999</v>
      </c>
      <c r="K14" s="1486">
        <f>+M14-L14</f>
        <v>6079.3670000000002</v>
      </c>
      <c r="L14" s="1487">
        <v>4668.723</v>
      </c>
      <c r="M14" s="1453">
        <v>10748.09</v>
      </c>
      <c r="N14" s="1486">
        <f>+P14-O14</f>
        <v>5962.1841260620004</v>
      </c>
      <c r="O14" s="1487">
        <v>4695.2950000000001</v>
      </c>
      <c r="P14" s="1453">
        <v>10657.479126062</v>
      </c>
      <c r="Q14" s="1488">
        <f>+S14-R14</f>
        <v>6008.0220000000008</v>
      </c>
      <c r="R14" s="1489">
        <v>4803.74</v>
      </c>
      <c r="S14" s="1456">
        <v>10811.762000000001</v>
      </c>
      <c r="T14" s="1490">
        <f>+V14-U14</f>
        <v>6063.5469999999996</v>
      </c>
      <c r="U14" s="1491">
        <v>5007.6210000000001</v>
      </c>
      <c r="V14" s="1457">
        <v>11071.168</v>
      </c>
      <c r="X14" s="703"/>
    </row>
    <row r="15" spans="1:60" ht="21" customHeight="1">
      <c r="A15" s="665"/>
      <c r="C15" s="1733"/>
      <c r="D15" s="695" t="s">
        <v>295</v>
      </c>
      <c r="E15" s="1492">
        <f>+E14/G30</f>
        <v>9.1291595917591437E-2</v>
      </c>
      <c r="F15" s="1493">
        <f>+F14/G30</f>
        <v>6.7575375615886432E-2</v>
      </c>
      <c r="G15" s="1493">
        <f>+G14/G30</f>
        <v>0.15886697153347787</v>
      </c>
      <c r="H15" s="1494">
        <f>+H14/J30</f>
        <v>8.9168032163659733E-2</v>
      </c>
      <c r="I15" s="1495">
        <f>+I14/J30</f>
        <v>6.855281806954612E-2</v>
      </c>
      <c r="J15" s="1495">
        <f>+J14/J30</f>
        <v>0.15772085023320584</v>
      </c>
      <c r="K15" s="1494">
        <f>+K14/M30</f>
        <v>8.9343524630731433E-2</v>
      </c>
      <c r="L15" s="1495">
        <f>+L14/M30</f>
        <v>6.8612434213062373E-2</v>
      </c>
      <c r="M15" s="1495">
        <f>+M14/M30</f>
        <v>0.15795595884379382</v>
      </c>
      <c r="N15" s="1494">
        <f>+N14/P30</f>
        <v>8.6256217774595897E-2</v>
      </c>
      <c r="O15" s="1495">
        <f>+O14/P30</f>
        <v>6.7927856549353349E-2</v>
      </c>
      <c r="P15" s="1495">
        <f>+P14/P30</f>
        <v>0.15418407432394923</v>
      </c>
      <c r="Q15" s="1496">
        <f>+Q14/S30</f>
        <v>8.5141003571530163E-2</v>
      </c>
      <c r="R15" s="1497">
        <f>+R14/S30</f>
        <v>6.8074857997640861E-2</v>
      </c>
      <c r="S15" s="1497">
        <f>+S14/S30</f>
        <v>0.15321586156917102</v>
      </c>
      <c r="T15" s="1498">
        <f>+T14/V30</f>
        <v>8.3791878478990806E-2</v>
      </c>
      <c r="U15" s="1499">
        <f>+U14/V30</f>
        <v>6.9200085412192316E-2</v>
      </c>
      <c r="V15" s="1499">
        <f>+V14/V30</f>
        <v>0.15299196389118314</v>
      </c>
      <c r="X15" s="703"/>
    </row>
    <row r="16" spans="1:60" ht="21" customHeight="1">
      <c r="A16" s="665"/>
      <c r="C16" s="1733"/>
      <c r="D16" s="695" t="s">
        <v>197</v>
      </c>
      <c r="E16" s="1464">
        <f>+G16-F16</f>
        <v>56.280999999999999</v>
      </c>
      <c r="F16" s="1465">
        <v>24.972000000000001</v>
      </c>
      <c r="G16" s="1466">
        <v>81.253</v>
      </c>
      <c r="H16" s="1467">
        <f>+J16-I16</f>
        <v>38.905999999999999</v>
      </c>
      <c r="I16" s="1468">
        <v>24.994</v>
      </c>
      <c r="J16" s="1469">
        <v>63.9</v>
      </c>
      <c r="K16" s="1467">
        <f>+M16-L16</f>
        <v>40.712999999999994</v>
      </c>
      <c r="L16" s="1468">
        <v>18.41</v>
      </c>
      <c r="M16" s="1469">
        <v>59.122999999999998</v>
      </c>
      <c r="N16" s="1467">
        <f>+P16-O16</f>
        <v>41.430999999999997</v>
      </c>
      <c r="O16" s="1468">
        <v>20.771000000000001</v>
      </c>
      <c r="P16" s="1469">
        <v>62.201999999999998</v>
      </c>
      <c r="Q16" s="1470">
        <f>+S16-R16</f>
        <v>38.628999999999998</v>
      </c>
      <c r="R16" s="1471">
        <v>18.707000000000001</v>
      </c>
      <c r="S16" s="1472">
        <v>57.335999999999999</v>
      </c>
      <c r="T16" s="1473">
        <f>+V16-U16</f>
        <v>33.403999999999996</v>
      </c>
      <c r="U16" s="1474">
        <v>20.190999999999999</v>
      </c>
      <c r="V16" s="1475">
        <v>53.594999999999999</v>
      </c>
      <c r="X16" s="704"/>
    </row>
    <row r="17" spans="1:24" ht="21" customHeight="1">
      <c r="A17" s="665"/>
      <c r="C17" s="1734"/>
      <c r="D17" s="696" t="s">
        <v>299</v>
      </c>
      <c r="E17" s="1476">
        <f t="shared" ref="E17:V17" si="2">E16/E14</f>
        <v>9.2497863038211569E-3</v>
      </c>
      <c r="F17" s="1477">
        <f t="shared" si="2"/>
        <v>5.5445403861994853E-3</v>
      </c>
      <c r="G17" s="1477">
        <f t="shared" si="2"/>
        <v>7.6737294166301573E-3</v>
      </c>
      <c r="H17" s="1478">
        <f t="shared" si="2"/>
        <v>6.5738860966854306E-3</v>
      </c>
      <c r="I17" s="1479">
        <f t="shared" si="2"/>
        <v>5.4931976788525514E-3</v>
      </c>
      <c r="J17" s="1479">
        <f t="shared" si="2"/>
        <v>6.1041686408891795E-3</v>
      </c>
      <c r="K17" s="1478">
        <f t="shared" si="2"/>
        <v>6.6969143333508226E-3</v>
      </c>
      <c r="L17" s="1479">
        <f t="shared" si="2"/>
        <v>3.9432624295765674E-3</v>
      </c>
      <c r="M17" s="1479">
        <f t="shared" si="2"/>
        <v>5.5007913033850659E-3</v>
      </c>
      <c r="N17" s="1478">
        <f t="shared" si="2"/>
        <v>6.9489635214209687E-3</v>
      </c>
      <c r="O17" s="1479">
        <f t="shared" si="2"/>
        <v>4.4237901984859312E-3</v>
      </c>
      <c r="P17" s="1479">
        <f t="shared" si="2"/>
        <v>5.8364646333568743E-3</v>
      </c>
      <c r="Q17" s="1480">
        <f t="shared" si="2"/>
        <v>6.4295703311339396E-3</v>
      </c>
      <c r="R17" s="1481">
        <f t="shared" si="2"/>
        <v>3.8942573911160891E-3</v>
      </c>
      <c r="S17" s="1481">
        <f t="shared" si="2"/>
        <v>5.3031134055670105E-3</v>
      </c>
      <c r="T17" s="1482">
        <f t="shared" si="2"/>
        <v>5.5089867366411114E-3</v>
      </c>
      <c r="U17" s="1483">
        <f t="shared" si="2"/>
        <v>4.0320543427707486E-3</v>
      </c>
      <c r="V17" s="1483">
        <f t="shared" si="2"/>
        <v>4.8409526438402883E-3</v>
      </c>
    </row>
    <row r="18" spans="1:24" ht="21" customHeight="1">
      <c r="A18" s="665"/>
      <c r="C18" s="1732" t="s">
        <v>279</v>
      </c>
      <c r="D18" s="697" t="s">
        <v>190</v>
      </c>
      <c r="E18" s="1484">
        <f>+G18-F18</f>
        <v>773.96199999999999</v>
      </c>
      <c r="F18" s="1485">
        <v>2377.6999999999998</v>
      </c>
      <c r="G18" s="1450">
        <v>3151.6619999999998</v>
      </c>
      <c r="H18" s="1486">
        <f>+J18-I18</f>
        <v>773.11300000000028</v>
      </c>
      <c r="I18" s="1487">
        <v>2426.8629999999998</v>
      </c>
      <c r="J18" s="1453">
        <v>3199.9760000000001</v>
      </c>
      <c r="K18" s="1486">
        <f>+M18-L18</f>
        <v>771.84699999999975</v>
      </c>
      <c r="L18" s="1487">
        <v>2485.873</v>
      </c>
      <c r="M18" s="1453">
        <v>3257.72</v>
      </c>
      <c r="N18" s="1486">
        <f>+P18-O18</f>
        <v>835.75799999999981</v>
      </c>
      <c r="O18" s="1487">
        <v>2498.1880000000001</v>
      </c>
      <c r="P18" s="1453">
        <v>3333.9459999999999</v>
      </c>
      <c r="Q18" s="1488">
        <f>+S18-R18</f>
        <v>843.41800000000012</v>
      </c>
      <c r="R18" s="1489">
        <v>2614.498</v>
      </c>
      <c r="S18" s="1456">
        <v>3457.9160000000002</v>
      </c>
      <c r="T18" s="1490">
        <f>+V18-U18</f>
        <v>845.66000000000031</v>
      </c>
      <c r="U18" s="1491">
        <v>2688.6909999999998</v>
      </c>
      <c r="V18" s="1457">
        <v>3534.3510000000001</v>
      </c>
      <c r="X18" s="703"/>
    </row>
    <row r="19" spans="1:24" ht="21" customHeight="1">
      <c r="A19" s="665"/>
      <c r="C19" s="1733"/>
      <c r="D19" s="695" t="s">
        <v>295</v>
      </c>
      <c r="E19" s="1492">
        <f>+E18/G30</f>
        <v>1.1612355733026937E-2</v>
      </c>
      <c r="F19" s="1493">
        <f>+F18/G30</f>
        <v>3.5674488187298792E-2</v>
      </c>
      <c r="G19" s="1493">
        <f>+G18/G30</f>
        <v>4.7286843920325727E-2</v>
      </c>
      <c r="H19" s="1494">
        <f>+H18/J30</f>
        <v>1.1648171355987523E-2</v>
      </c>
      <c r="I19" s="1495">
        <f>+I18/J30</f>
        <v>3.6564533362530363E-2</v>
      </c>
      <c r="J19" s="1495">
        <f>+J18/J30</f>
        <v>4.8212704718517886E-2</v>
      </c>
      <c r="K19" s="1494">
        <f>+K18/M30</f>
        <v>1.1343209162344721E-2</v>
      </c>
      <c r="L19" s="1495">
        <f>+L18/M30</f>
        <v>3.6532858701303975E-2</v>
      </c>
      <c r="M19" s="1495">
        <f>+M18/M30</f>
        <v>4.7876067863648696E-2</v>
      </c>
      <c r="N19" s="1494">
        <f>+N18/P30</f>
        <v>1.2091093218631511E-2</v>
      </c>
      <c r="O19" s="1495">
        <f>+O18/P30</f>
        <v>3.6141830512740086E-2</v>
      </c>
      <c r="P19" s="1495">
        <f>+P18/P30</f>
        <v>4.8232923731371592E-2</v>
      </c>
      <c r="Q19" s="1496">
        <f>+Q18/S30</f>
        <v>1.1952262316997645E-2</v>
      </c>
      <c r="R19" s="1497">
        <f>+R18/S30</f>
        <v>3.7050627237343411E-2</v>
      </c>
      <c r="S19" s="1497">
        <f>+S18/S30</f>
        <v>4.9002889554341053E-2</v>
      </c>
      <c r="T19" s="1498">
        <f>+T18/V30</f>
        <v>1.1686136836169226E-2</v>
      </c>
      <c r="U19" s="1499">
        <f>+U18/V30</f>
        <v>3.7154897874058908E-2</v>
      </c>
      <c r="V19" s="1499">
        <f>+V18/V30</f>
        <v>4.8841034710228139E-2</v>
      </c>
      <c r="X19" s="703"/>
    </row>
    <row r="20" spans="1:24" ht="21" customHeight="1">
      <c r="A20" s="665"/>
      <c r="C20" s="1733"/>
      <c r="D20" s="695" t="s">
        <v>197</v>
      </c>
      <c r="E20" s="1464">
        <f>+G20-F20</f>
        <v>6.7120000000000015</v>
      </c>
      <c r="F20" s="1465">
        <v>12.968999999999999</v>
      </c>
      <c r="G20" s="1466">
        <v>19.681000000000001</v>
      </c>
      <c r="H20" s="1467">
        <f>+J20-I20</f>
        <v>4.9290000000000003</v>
      </c>
      <c r="I20" s="1468">
        <v>12.840999999999999</v>
      </c>
      <c r="J20" s="1469">
        <v>17.77</v>
      </c>
      <c r="K20" s="1467">
        <f>+M20-L20</f>
        <v>0.96199999999999974</v>
      </c>
      <c r="L20" s="1468">
        <v>7.8680000000000003</v>
      </c>
      <c r="M20" s="1469">
        <v>8.83</v>
      </c>
      <c r="N20" s="1467">
        <f>+P20-O20</f>
        <v>0.98499999999999943</v>
      </c>
      <c r="O20" s="1468">
        <v>14.092000000000001</v>
      </c>
      <c r="P20" s="1469">
        <v>15.077</v>
      </c>
      <c r="Q20" s="1470">
        <f>+S20-R20</f>
        <v>8.897000000000002</v>
      </c>
      <c r="R20" s="1471">
        <v>11.523</v>
      </c>
      <c r="S20" s="1472">
        <v>20.420000000000002</v>
      </c>
      <c r="T20" s="1473">
        <f>+V20-U20</f>
        <v>12.917</v>
      </c>
      <c r="U20" s="1474">
        <v>10.446</v>
      </c>
      <c r="V20" s="1475">
        <v>23.363</v>
      </c>
    </row>
    <row r="21" spans="1:24" ht="21" customHeight="1">
      <c r="A21" s="665"/>
      <c r="C21" s="1734"/>
      <c r="D21" s="696" t="s">
        <v>299</v>
      </c>
      <c r="E21" s="1476">
        <f t="shared" ref="E21:V21" si="3">E20/E18</f>
        <v>8.6722603952132035E-3</v>
      </c>
      <c r="F21" s="1477">
        <f t="shared" si="3"/>
        <v>5.4544307524077894E-3</v>
      </c>
      <c r="G21" s="1477">
        <f t="shared" si="3"/>
        <v>6.2446417160215793E-3</v>
      </c>
      <c r="H21" s="1478">
        <f t="shared" si="3"/>
        <v>6.3755233710984013E-3</v>
      </c>
      <c r="I21" s="1479">
        <f t="shared" si="3"/>
        <v>5.291192786737447E-3</v>
      </c>
      <c r="J21" s="1479">
        <f t="shared" si="3"/>
        <v>5.5531666487498655E-3</v>
      </c>
      <c r="K21" s="1478">
        <f t="shared" si="3"/>
        <v>1.2463610015974668E-3</v>
      </c>
      <c r="L21" s="1479">
        <f t="shared" si="3"/>
        <v>3.1650852638087303E-3</v>
      </c>
      <c r="M21" s="1479">
        <f t="shared" si="3"/>
        <v>2.710484633424604E-3</v>
      </c>
      <c r="N21" s="1478">
        <f t="shared" si="3"/>
        <v>1.1785708303121234E-3</v>
      </c>
      <c r="O21" s="1479">
        <f t="shared" si="3"/>
        <v>5.6408885159963942E-3</v>
      </c>
      <c r="P21" s="1479">
        <f t="shared" si="3"/>
        <v>4.5222688069932746E-3</v>
      </c>
      <c r="Q21" s="1480">
        <f t="shared" si="3"/>
        <v>1.0548743327744962E-2</v>
      </c>
      <c r="R21" s="1481">
        <f t="shared" si="3"/>
        <v>4.4073470318202572E-3</v>
      </c>
      <c r="S21" s="1481">
        <f t="shared" si="3"/>
        <v>5.9052909324575848E-3</v>
      </c>
      <c r="T21" s="1482">
        <f t="shared" si="3"/>
        <v>1.5274460184944298E-2</v>
      </c>
      <c r="U21" s="1483">
        <f t="shared" si="3"/>
        <v>3.8851619617129678E-3</v>
      </c>
      <c r="V21" s="1483">
        <f t="shared" si="3"/>
        <v>6.6102659300109126E-3</v>
      </c>
    </row>
    <row r="22" spans="1:24" ht="21" customHeight="1">
      <c r="A22" s="665"/>
      <c r="C22" s="1737" t="s">
        <v>301</v>
      </c>
      <c r="D22" s="697" t="s">
        <v>190</v>
      </c>
      <c r="E22" s="1484">
        <f>+G22-F22</f>
        <v>4738.3250000000007</v>
      </c>
      <c r="F22" s="1485">
        <v>16771.075000000001</v>
      </c>
      <c r="G22" s="1450">
        <v>21509.4</v>
      </c>
      <c r="H22" s="1486">
        <f>+J22-I22</f>
        <v>4854.0869999999995</v>
      </c>
      <c r="I22" s="1487">
        <v>16977.076000000001</v>
      </c>
      <c r="J22" s="1453">
        <v>21831.163</v>
      </c>
      <c r="K22" s="1486">
        <f>+M22-L22</f>
        <v>4936.9360000000015</v>
      </c>
      <c r="L22" s="1487">
        <v>17440.356</v>
      </c>
      <c r="M22" s="1453">
        <v>22377.292000000001</v>
      </c>
      <c r="N22" s="1486">
        <f>+P22-O22</f>
        <v>5076.3649926779981</v>
      </c>
      <c r="O22" s="1487">
        <v>18232.95</v>
      </c>
      <c r="P22" s="1453">
        <v>23309.314992677999</v>
      </c>
      <c r="Q22" s="1488">
        <f>+S22-R22</f>
        <v>5036.3139999999985</v>
      </c>
      <c r="R22" s="1489">
        <v>19106.255000000001</v>
      </c>
      <c r="S22" s="1456">
        <v>24142.569</v>
      </c>
      <c r="T22" s="1490">
        <f>+V22-U22</f>
        <v>5031.0619999999981</v>
      </c>
      <c r="U22" s="1500">
        <v>20105.115000000002</v>
      </c>
      <c r="V22" s="1457">
        <v>25136.177</v>
      </c>
      <c r="X22" s="703"/>
    </row>
    <row r="23" spans="1:24" ht="21" customHeight="1">
      <c r="A23" s="665"/>
      <c r="C23" s="1738"/>
      <c r="D23" s="695" t="s">
        <v>295</v>
      </c>
      <c r="E23" s="1458">
        <f>+E22/G30</f>
        <v>7.1092786827641238E-2</v>
      </c>
      <c r="F23" s="1459">
        <f>+F22/G30</f>
        <v>0.25162952305833458</v>
      </c>
      <c r="G23" s="1459">
        <f>+G22/G30</f>
        <v>0.32272230988597583</v>
      </c>
      <c r="H23" s="1460">
        <f>+H22/J30</f>
        <v>7.3134505761604546E-2</v>
      </c>
      <c r="I23" s="1461">
        <f>+I22/J30</f>
        <v>0.25578652845266237</v>
      </c>
      <c r="J23" s="1461">
        <f>+J22/J30</f>
        <v>0.32892103421426694</v>
      </c>
      <c r="K23" s="1460">
        <f>+K22/M30</f>
        <v>7.2554143073833982E-2</v>
      </c>
      <c r="L23" s="1461">
        <f>+L22/M30</f>
        <v>0.25630676283480247</v>
      </c>
      <c r="M23" s="1461">
        <f>+M22/M30</f>
        <v>0.32886090590863648</v>
      </c>
      <c r="N23" s="1460">
        <f>+N22/P30</f>
        <v>7.3440879223731464E-2</v>
      </c>
      <c r="O23" s="1461">
        <f>+O22/P30</f>
        <v>0.26378006324874842</v>
      </c>
      <c r="P23" s="1461">
        <f>+P22/P30</f>
        <v>0.33722094247247986</v>
      </c>
      <c r="Q23" s="1462">
        <f>+Q22/S30</f>
        <v>7.1370715397071974E-2</v>
      </c>
      <c r="R23" s="1463">
        <f>+R22/S30</f>
        <v>0.27075894948346824</v>
      </c>
      <c r="S23" s="1463">
        <f>+S22/S30</f>
        <v>0.3421296648805402</v>
      </c>
      <c r="T23" s="59">
        <f>+T22/V30</f>
        <v>6.9524015518353924E-2</v>
      </c>
      <c r="U23" s="60">
        <f>+U22/V30</f>
        <v>0.27783166402208737</v>
      </c>
      <c r="V23" s="60">
        <f>+V22/V30</f>
        <v>0.34735567954044128</v>
      </c>
      <c r="X23" s="703"/>
    </row>
    <row r="24" spans="1:24" ht="21" customHeight="1">
      <c r="A24" s="665"/>
      <c r="C24" s="1738"/>
      <c r="D24" s="695" t="s">
        <v>197</v>
      </c>
      <c r="E24" s="1464">
        <f>+G24-F24</f>
        <v>50.446000000000012</v>
      </c>
      <c r="F24" s="1465">
        <v>100.19799999999999</v>
      </c>
      <c r="G24" s="1466">
        <v>150.64400000000001</v>
      </c>
      <c r="H24" s="1467">
        <f>+J24-I24</f>
        <v>49.072999999999993</v>
      </c>
      <c r="I24" s="1468">
        <v>23.687999999999999</v>
      </c>
      <c r="J24" s="1469">
        <v>72.760999999999996</v>
      </c>
      <c r="K24" s="1467">
        <f>+M24-L24</f>
        <v>40.405000000000001</v>
      </c>
      <c r="L24" s="1468">
        <v>30.134</v>
      </c>
      <c r="M24" s="1469">
        <v>70.539000000000001</v>
      </c>
      <c r="N24" s="1467">
        <f>+P24-O24</f>
        <v>6.2929999999999993</v>
      </c>
      <c r="O24" s="1468">
        <v>27.393000000000001</v>
      </c>
      <c r="P24" s="1469">
        <v>33.686</v>
      </c>
      <c r="Q24" s="1470">
        <f>+S24-R24</f>
        <v>5.0990000000000002</v>
      </c>
      <c r="R24" s="1471">
        <v>16.486000000000001</v>
      </c>
      <c r="S24" s="1472">
        <v>21.585000000000001</v>
      </c>
      <c r="T24" s="1473">
        <f>+V24-U24</f>
        <v>2.0499999999999989</v>
      </c>
      <c r="U24" s="1474">
        <v>12.589</v>
      </c>
      <c r="V24" s="1475">
        <v>14.638999999999999</v>
      </c>
    </row>
    <row r="25" spans="1:24" ht="21" customHeight="1">
      <c r="A25" s="665"/>
      <c r="C25" s="1739"/>
      <c r="D25" s="696" t="s">
        <v>299</v>
      </c>
      <c r="E25" s="1476">
        <f t="shared" ref="E25:V25" si="4">E24/E22</f>
        <v>1.0646378203268034E-2</v>
      </c>
      <c r="F25" s="1477">
        <f t="shared" si="4"/>
        <v>5.9744530389375747E-3</v>
      </c>
      <c r="G25" s="1477">
        <f t="shared" si="4"/>
        <v>7.0036356197755402E-3</v>
      </c>
      <c r="H25" s="1478">
        <f t="shared" si="4"/>
        <v>1.0109625146809275E-2</v>
      </c>
      <c r="I25" s="1479">
        <f t="shared" si="4"/>
        <v>1.3952932766514092E-3</v>
      </c>
      <c r="J25" s="1479">
        <f t="shared" si="4"/>
        <v>3.3328961906427062E-3</v>
      </c>
      <c r="K25" s="1478">
        <f t="shared" si="4"/>
        <v>8.1842260057655176E-3</v>
      </c>
      <c r="L25" s="1479">
        <f t="shared" si="4"/>
        <v>1.7278317025179991E-3</v>
      </c>
      <c r="M25" s="1479">
        <f t="shared" si="4"/>
        <v>3.152258101650548E-3</v>
      </c>
      <c r="N25" s="1478">
        <f t="shared" si="4"/>
        <v>1.2396665742271961E-3</v>
      </c>
      <c r="O25" s="1479">
        <f t="shared" si="4"/>
        <v>1.502389903992497E-3</v>
      </c>
      <c r="P25" s="1479">
        <f t="shared" si="4"/>
        <v>1.4451733142128614E-3</v>
      </c>
      <c r="Q25" s="1480">
        <f t="shared" si="4"/>
        <v>1.0124468013710029E-3</v>
      </c>
      <c r="R25" s="1481">
        <f t="shared" si="4"/>
        <v>8.6285878629799501E-4</v>
      </c>
      <c r="S25" s="1481">
        <f t="shared" si="4"/>
        <v>8.9406392501146007E-4</v>
      </c>
      <c r="T25" s="1482">
        <f t="shared" si="4"/>
        <v>4.0746864180962186E-4</v>
      </c>
      <c r="U25" s="1483">
        <f t="shared" si="4"/>
        <v>6.2615906449677104E-4</v>
      </c>
      <c r="V25" s="1483">
        <f t="shared" si="4"/>
        <v>5.8238768767422352E-4</v>
      </c>
    </row>
    <row r="26" spans="1:24" ht="21" customHeight="1">
      <c r="A26" s="665"/>
      <c r="C26" s="1732" t="s">
        <v>34</v>
      </c>
      <c r="D26" s="697" t="s">
        <v>190</v>
      </c>
      <c r="E26" s="1484">
        <f t="shared" ref="E26:V26" si="5">E30-SUM(E6,E10,E14,E18,E22)</f>
        <v>6519.4759999999878</v>
      </c>
      <c r="F26" s="1485">
        <f t="shared" si="5"/>
        <v>3923.4509999999973</v>
      </c>
      <c r="G26" s="1485">
        <f t="shared" si="5"/>
        <v>10442.926999999996</v>
      </c>
      <c r="H26" s="1486">
        <f t="shared" si="5"/>
        <v>6423.3279999999977</v>
      </c>
      <c r="I26" s="1487">
        <f t="shared" si="5"/>
        <v>4109.8159999999989</v>
      </c>
      <c r="J26" s="1487">
        <f t="shared" si="5"/>
        <v>10533.143999999993</v>
      </c>
      <c r="K26" s="1486">
        <f t="shared" si="5"/>
        <v>6466.5210000000006</v>
      </c>
      <c r="L26" s="1487">
        <f t="shared" si="5"/>
        <v>4257.3580000000002</v>
      </c>
      <c r="M26" s="1487">
        <f t="shared" si="5"/>
        <v>10723.879000000001</v>
      </c>
      <c r="N26" s="1486">
        <f t="shared" si="5"/>
        <v>6596.0403480580062</v>
      </c>
      <c r="O26" s="1487">
        <f t="shared" si="5"/>
        <v>4431.5910000000003</v>
      </c>
      <c r="P26" s="1487">
        <f t="shared" si="5"/>
        <v>11027.631348057999</v>
      </c>
      <c r="Q26" s="1488">
        <f t="shared" si="5"/>
        <v>6509.7890000000007</v>
      </c>
      <c r="R26" s="1489">
        <f t="shared" si="5"/>
        <v>4609.2559999999976</v>
      </c>
      <c r="S26" s="1489">
        <f t="shared" si="5"/>
        <v>11119.044999999998</v>
      </c>
      <c r="T26" s="1490">
        <f t="shared" si="5"/>
        <v>6605.0960000000086</v>
      </c>
      <c r="U26" s="1491">
        <f t="shared" si="5"/>
        <v>4821.3669999999984</v>
      </c>
      <c r="V26" s="1491">
        <f t="shared" si="5"/>
        <v>11426.463000000003</v>
      </c>
      <c r="X26" s="703"/>
    </row>
    <row r="27" spans="1:24" ht="21" customHeight="1">
      <c r="A27" s="665"/>
      <c r="C27" s="1733"/>
      <c r="D27" s="695" t="s">
        <v>295</v>
      </c>
      <c r="E27" s="1492">
        <f>+E26/G30</f>
        <v>9.7816784938965201E-2</v>
      </c>
      <c r="F27" s="1493">
        <f>+F26/G30</f>
        <v>5.8866596438972761E-2</v>
      </c>
      <c r="G27" s="1493">
        <f>+G26/G30</f>
        <v>0.15668338137793814</v>
      </c>
      <c r="H27" s="1494">
        <f>+H26/J30</f>
        <v>9.6777605886477866E-2</v>
      </c>
      <c r="I27" s="1495">
        <f>+I26/J30</f>
        <v>6.1920884798961066E-2</v>
      </c>
      <c r="J27" s="1495">
        <f>+J26/J30</f>
        <v>0.15869849068543887</v>
      </c>
      <c r="K27" s="1494">
        <f>+K26/M30</f>
        <v>9.5033212872103645E-2</v>
      </c>
      <c r="L27" s="1495">
        <f>+L26/M30</f>
        <v>6.2566936546986154E-2</v>
      </c>
      <c r="M27" s="1495">
        <f>+M26/M30</f>
        <v>0.15760014941908979</v>
      </c>
      <c r="N27" s="1494">
        <f>+N26/P30</f>
        <v>9.5426353947223971E-2</v>
      </c>
      <c r="O27" s="1495">
        <f>+O26/P30</f>
        <v>6.4112793282084593E-2</v>
      </c>
      <c r="P27" s="1495">
        <f>+P26/P30</f>
        <v>0.15953914722930845</v>
      </c>
      <c r="Q27" s="1496">
        <f>+Q26/S30</f>
        <v>9.2251654288034848E-2</v>
      </c>
      <c r="R27" s="1497">
        <f>+R26/S30</f>
        <v>6.5318782380972731E-2</v>
      </c>
      <c r="S27" s="1497">
        <f>+S26/S30</f>
        <v>0.15757043666900758</v>
      </c>
      <c r="T27" s="1498">
        <f>+T26/V30</f>
        <v>9.1275519324591547E-2</v>
      </c>
      <c r="U27" s="1499">
        <f>+U26/V30</f>
        <v>6.6626249910591337E-2</v>
      </c>
      <c r="V27" s="1499">
        <f>+V26/V30</f>
        <v>0.15790176923518284</v>
      </c>
      <c r="X27" s="703"/>
    </row>
    <row r="28" spans="1:24" ht="21" customHeight="1">
      <c r="A28" s="665"/>
      <c r="C28" s="1733"/>
      <c r="D28" s="695" t="s">
        <v>197</v>
      </c>
      <c r="E28" s="1464">
        <f t="shared" ref="E28:V28" si="6">E32-SUM(E8,E12,E16,E20,E24)</f>
        <v>77.098999999999933</v>
      </c>
      <c r="F28" s="1465">
        <f t="shared" si="6"/>
        <v>14.312000000000012</v>
      </c>
      <c r="G28" s="1465">
        <f t="shared" si="6"/>
        <v>91.411000000000058</v>
      </c>
      <c r="H28" s="1467">
        <f t="shared" si="6"/>
        <v>51.959000000000003</v>
      </c>
      <c r="I28" s="1468">
        <f t="shared" si="6"/>
        <v>15.706000000000003</v>
      </c>
      <c r="J28" s="1468">
        <f t="shared" si="6"/>
        <v>67.66500000000002</v>
      </c>
      <c r="K28" s="1467">
        <f t="shared" si="6"/>
        <v>56.406999999999982</v>
      </c>
      <c r="L28" s="1468">
        <f t="shared" si="6"/>
        <v>11.164000000000001</v>
      </c>
      <c r="M28" s="1468">
        <f t="shared" si="6"/>
        <v>67.571000000000026</v>
      </c>
      <c r="N28" s="1467">
        <f t="shared" si="6"/>
        <v>44.490999999999929</v>
      </c>
      <c r="O28" s="1468">
        <f t="shared" si="6"/>
        <v>11.620999999999995</v>
      </c>
      <c r="P28" s="1468">
        <f t="shared" si="6"/>
        <v>56.112000000000023</v>
      </c>
      <c r="Q28" s="1470">
        <f t="shared" si="6"/>
        <v>53.211999999999989</v>
      </c>
      <c r="R28" s="1471">
        <f t="shared" si="6"/>
        <v>12.450999999999993</v>
      </c>
      <c r="S28" s="1471">
        <f t="shared" si="6"/>
        <v>65.663000000000011</v>
      </c>
      <c r="T28" s="1473">
        <f t="shared" si="6"/>
        <v>38.837999999999965</v>
      </c>
      <c r="U28" s="1474">
        <f t="shared" si="6"/>
        <v>9.8789999999999978</v>
      </c>
      <c r="V28" s="1474">
        <f t="shared" si="6"/>
        <v>48.716999999999985</v>
      </c>
    </row>
    <row r="29" spans="1:24" ht="21" customHeight="1">
      <c r="A29" s="665"/>
      <c r="C29" s="1734"/>
      <c r="D29" s="696" t="s">
        <v>299</v>
      </c>
      <c r="E29" s="1476">
        <f t="shared" ref="E29:V29" si="7">E28/E26</f>
        <v>1.1825950429144931E-2</v>
      </c>
      <c r="F29" s="1477">
        <f t="shared" si="7"/>
        <v>3.6478090334249166E-3</v>
      </c>
      <c r="G29" s="1477">
        <f t="shared" si="7"/>
        <v>8.7533887769205027E-3</v>
      </c>
      <c r="H29" s="1478">
        <f t="shared" si="7"/>
        <v>8.0891089478849626E-3</v>
      </c>
      <c r="I29" s="1479">
        <f t="shared" si="7"/>
        <v>3.8215822800826138E-3</v>
      </c>
      <c r="J29" s="1479">
        <f t="shared" si="7"/>
        <v>6.4240078745719286E-3</v>
      </c>
      <c r="K29" s="1478">
        <f t="shared" si="7"/>
        <v>8.7229284494707397E-3</v>
      </c>
      <c r="L29" s="1479"/>
      <c r="M29" s="1479">
        <f t="shared" si="7"/>
        <v>6.300984932784119E-3</v>
      </c>
      <c r="N29" s="1478">
        <f t="shared" si="7"/>
        <v>6.745107314739044E-3</v>
      </c>
      <c r="O29" s="1479">
        <f t="shared" si="7"/>
        <v>2.6223087825568729E-3</v>
      </c>
      <c r="P29" s="1479">
        <f t="shared" si="7"/>
        <v>5.088309377505762E-3</v>
      </c>
      <c r="Q29" s="1480">
        <f t="shared" si="7"/>
        <v>8.1741512666539552E-3</v>
      </c>
      <c r="R29" s="1481">
        <f t="shared" si="7"/>
        <v>2.7013036377237453E-3</v>
      </c>
      <c r="S29" s="1481">
        <f t="shared" si="7"/>
        <v>5.9054532111345913E-3</v>
      </c>
      <c r="T29" s="1482">
        <f t="shared" si="7"/>
        <v>5.8800053776659591E-3</v>
      </c>
      <c r="U29" s="1483">
        <f t="shared" si="7"/>
        <v>2.0490039443170371E-3</v>
      </c>
      <c r="V29" s="1483">
        <f t="shared" si="7"/>
        <v>4.2635240668962892E-3</v>
      </c>
    </row>
    <row r="30" spans="1:24" ht="21" customHeight="1">
      <c r="A30" s="665"/>
      <c r="C30" s="1732" t="s">
        <v>7</v>
      </c>
      <c r="D30" s="698" t="s">
        <v>190</v>
      </c>
      <c r="E30" s="1501">
        <f>+G30-F30</f>
        <v>34925.228999999992</v>
      </c>
      <c r="F30" s="1502">
        <v>31724.641</v>
      </c>
      <c r="G30" s="1502">
        <v>66649.87</v>
      </c>
      <c r="H30" s="1503">
        <f>+J30-I30</f>
        <v>34137.589999999997</v>
      </c>
      <c r="I30" s="1504">
        <v>32234.458999999999</v>
      </c>
      <c r="J30" s="1504">
        <v>66372.048999999999</v>
      </c>
      <c r="K30" s="1503">
        <f>+M30-L30</f>
        <v>34958.450000000004</v>
      </c>
      <c r="L30" s="1504">
        <v>33086.402999999998</v>
      </c>
      <c r="M30" s="1504">
        <v>68044.853000000003</v>
      </c>
      <c r="N30" s="1503">
        <f>+P30-O30</f>
        <v>34970.427476584002</v>
      </c>
      <c r="O30" s="1504">
        <v>34151.362000000001</v>
      </c>
      <c r="P30" s="1504">
        <f>69120.789476584+1</f>
        <v>69121.789476584003</v>
      </c>
      <c r="Q30" s="1505">
        <f>+S30-R30</f>
        <v>34985.612000000001</v>
      </c>
      <c r="R30" s="1506">
        <v>35579.940999999999</v>
      </c>
      <c r="S30" s="1506">
        <v>70565.553</v>
      </c>
      <c r="T30" s="1507">
        <f>+V30-U30</f>
        <v>35139.312000000005</v>
      </c>
      <c r="U30" s="1508">
        <v>37225.063999999998</v>
      </c>
      <c r="V30" s="1509">
        <v>72364.376000000004</v>
      </c>
      <c r="X30" s="703"/>
    </row>
    <row r="31" spans="1:24" ht="21" customHeight="1">
      <c r="A31" s="665"/>
      <c r="C31" s="1733"/>
      <c r="D31" s="695" t="s">
        <v>295</v>
      </c>
      <c r="E31" s="1458">
        <f>+E30/G30</f>
        <v>0.52401045943525459</v>
      </c>
      <c r="F31" s="1459">
        <f>+F30/G30</f>
        <v>0.47598954056474529</v>
      </c>
      <c r="G31" s="1459">
        <f>+G30/G30</f>
        <v>1</v>
      </c>
      <c r="H31" s="1460">
        <f>+H30/J30</f>
        <v>0.51433684079875241</v>
      </c>
      <c r="I31" s="1461">
        <f>+I30/J30</f>
        <v>0.48566315920124747</v>
      </c>
      <c r="J31" s="1461">
        <f>+J30/J30</f>
        <v>1</v>
      </c>
      <c r="K31" s="1460">
        <f>+K30/M30</f>
        <v>0.51375597798704931</v>
      </c>
      <c r="L31" s="1461">
        <f>+L30/M30</f>
        <v>0.48624402201295075</v>
      </c>
      <c r="M31" s="1461">
        <f>+M30/M30</f>
        <v>1</v>
      </c>
      <c r="N31" s="1460">
        <f>+N30/P30</f>
        <v>0.50592479942132773</v>
      </c>
      <c r="O31" s="1461">
        <f>+O30/P30</f>
        <v>0.49407520057867227</v>
      </c>
      <c r="P31" s="1461">
        <f>+P30/P30</f>
        <v>1</v>
      </c>
      <c r="Q31" s="1462">
        <f>+Q30/S30</f>
        <v>0.49578881639317701</v>
      </c>
      <c r="R31" s="1463">
        <f>+R30/S30</f>
        <v>0.50421118360682304</v>
      </c>
      <c r="S31" s="1463">
        <f>+S30/S30</f>
        <v>1</v>
      </c>
      <c r="T31" s="59">
        <f>+T30/V30</f>
        <v>0.48558854428593434</v>
      </c>
      <c r="U31" s="60">
        <f>+U30/V30</f>
        <v>0.51441145571406566</v>
      </c>
      <c r="V31" s="60">
        <f>+V30/V30</f>
        <v>1</v>
      </c>
      <c r="X31" s="703"/>
    </row>
    <row r="32" spans="1:24" ht="21" customHeight="1">
      <c r="A32" s="665"/>
      <c r="C32" s="1733"/>
      <c r="D32" s="699" t="s">
        <v>197</v>
      </c>
      <c r="E32" s="1510">
        <f>+G32-F32</f>
        <v>464.43599999999998</v>
      </c>
      <c r="F32" s="1511">
        <v>171.565</v>
      </c>
      <c r="G32" s="1511">
        <v>636.00099999999998</v>
      </c>
      <c r="H32" s="1512">
        <f>+J32-I32</f>
        <v>382.10899999999998</v>
      </c>
      <c r="I32" s="1513">
        <v>95.638999999999996</v>
      </c>
      <c r="J32" s="1513">
        <v>477.74799999999999</v>
      </c>
      <c r="K32" s="1512">
        <f>+M32-L32</f>
        <v>412.55199999999996</v>
      </c>
      <c r="L32" s="1513">
        <v>87.891000000000005</v>
      </c>
      <c r="M32" s="1513">
        <v>500.44299999999998</v>
      </c>
      <c r="N32" s="1512">
        <f>+P32-O32</f>
        <v>397.29399999999998</v>
      </c>
      <c r="O32" s="1513">
        <v>95.742000000000004</v>
      </c>
      <c r="P32" s="1513">
        <v>493.036</v>
      </c>
      <c r="Q32" s="1514">
        <f>+S32-R32</f>
        <v>324.166</v>
      </c>
      <c r="R32" s="1515">
        <v>83.617999999999995</v>
      </c>
      <c r="S32" s="1515">
        <v>407.78399999999999</v>
      </c>
      <c r="T32" s="1516">
        <f>+V32-U32</f>
        <v>266.07099999999997</v>
      </c>
      <c r="U32" s="1517">
        <v>68.590999999999994</v>
      </c>
      <c r="V32" s="1518">
        <v>334.66199999999998</v>
      </c>
    </row>
    <row r="33" spans="1:22" ht="21" customHeight="1" thickBot="1">
      <c r="A33" s="665"/>
      <c r="C33" s="1735"/>
      <c r="D33" s="700" t="s">
        <v>299</v>
      </c>
      <c r="E33" s="1519">
        <f t="shared" ref="E33:V33" si="8">E32/E30</f>
        <v>1.3298008726012937E-2</v>
      </c>
      <c r="F33" s="1520">
        <f t="shared" si="8"/>
        <v>5.4079414168942052E-3</v>
      </c>
      <c r="G33" s="1520">
        <f t="shared" si="8"/>
        <v>9.5424192125205948E-3</v>
      </c>
      <c r="H33" s="1521">
        <f t="shared" si="8"/>
        <v>1.1193203738166638E-2</v>
      </c>
      <c r="I33" s="1522">
        <f t="shared" si="8"/>
        <v>2.9669801500313685E-3</v>
      </c>
      <c r="J33" s="1522">
        <f t="shared" si="8"/>
        <v>7.1980300020570405E-3</v>
      </c>
      <c r="K33" s="1521">
        <f t="shared" si="8"/>
        <v>1.1801209721826909E-2</v>
      </c>
      <c r="L33" s="1522">
        <f t="shared" si="8"/>
        <v>2.6564084346068083E-3</v>
      </c>
      <c r="M33" s="1522">
        <f t="shared" si="8"/>
        <v>7.3546047634197986E-3</v>
      </c>
      <c r="N33" s="1521">
        <f t="shared" si="8"/>
        <v>1.1360856262509968E-2</v>
      </c>
      <c r="O33" s="1522">
        <f t="shared" si="8"/>
        <v>2.803460664321382E-3</v>
      </c>
      <c r="P33" s="1522">
        <f t="shared" si="8"/>
        <v>7.1328593159038951E-3</v>
      </c>
      <c r="Q33" s="1523">
        <f t="shared" si="8"/>
        <v>9.2656947090135229E-3</v>
      </c>
      <c r="R33" s="1524">
        <f t="shared" si="8"/>
        <v>2.3501444254783897E-3</v>
      </c>
      <c r="S33" s="1524">
        <f t="shared" si="8"/>
        <v>5.7787969152597726E-3</v>
      </c>
      <c r="T33" s="1525">
        <f t="shared" si="8"/>
        <v>7.5718898537341858E-3</v>
      </c>
      <c r="U33" s="1526">
        <f t="shared" si="8"/>
        <v>1.8426026077483708E-3</v>
      </c>
      <c r="V33" s="1526">
        <f t="shared" si="8"/>
        <v>4.6246788613225924E-3</v>
      </c>
    </row>
    <row r="34" spans="1:22">
      <c r="A34" s="665"/>
    </row>
    <row r="35" spans="1:22">
      <c r="A35" s="665"/>
      <c r="C35" s="651" t="s">
        <v>302</v>
      </c>
    </row>
    <row r="36" spans="1:22">
      <c r="A36" s="665"/>
    </row>
    <row r="37" spans="1:22">
      <c r="A37" s="665"/>
      <c r="C37" s="655"/>
    </row>
  </sheetData>
  <mergeCells count="14">
    <mergeCell ref="C1:BH1"/>
    <mergeCell ref="T4:V4"/>
    <mergeCell ref="C14:C17"/>
    <mergeCell ref="C18:C21"/>
    <mergeCell ref="E4:G4"/>
    <mergeCell ref="H4:J4"/>
    <mergeCell ref="K4:M4"/>
    <mergeCell ref="N4:P4"/>
    <mergeCell ref="Q4:S4"/>
    <mergeCell ref="C26:C29"/>
    <mergeCell ref="C30:C33"/>
    <mergeCell ref="C6:C9"/>
    <mergeCell ref="C10:C13"/>
    <mergeCell ref="C22:C25"/>
  </mergeCells>
  <phoneticPr fontId="6" type="noConversion"/>
  <pageMargins left="0" right="0" top="0.62992125984251968" bottom="0" header="0" footer="0"/>
  <pageSetup paperSize="9" scale="64" orientation="landscape" useFirstPageNumber="1" r:id="rId1"/>
  <headerFooter>
    <oddHeader>&amp;R&amp;"Trebuchet MS,보통"&amp;12
www.wooribank.com</oddHeader>
    <oddFooter>&amp;R&amp;"Trebuchet MS,보통"Page  18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showGridLines="0" view="pageBreakPreview" zoomScale="90" zoomScaleNormal="100" zoomScaleSheetLayoutView="90" workbookViewId="0">
      <selection activeCell="K14" sqref="K14"/>
    </sheetView>
  </sheetViews>
  <sheetFormatPr defaultRowHeight="15"/>
  <cols>
    <col min="1" max="1" width="16.7109375" style="128" customWidth="1"/>
    <col min="2" max="2" width="1.85546875" style="128" customWidth="1"/>
    <col min="3" max="3" width="2.28515625" style="128" customWidth="1"/>
    <col min="4" max="4" width="3" style="92" customWidth="1"/>
    <col min="5" max="5" width="24.7109375" style="92" customWidth="1"/>
    <col min="6" max="6" width="0.5703125" style="112" customWidth="1"/>
    <col min="7" max="7" width="4.7109375" style="112" customWidth="1"/>
    <col min="8" max="8" width="3" style="92" customWidth="1"/>
    <col min="9" max="9" width="2.28515625" style="92" customWidth="1"/>
    <col min="10" max="10" width="3" style="92" customWidth="1"/>
    <col min="11" max="11" width="27.7109375" style="92" customWidth="1"/>
    <col min="12" max="12" width="3.85546875" style="98" customWidth="1"/>
    <col min="13" max="13" width="1.42578125" style="98" customWidth="1"/>
    <col min="14" max="14" width="3" style="109" customWidth="1"/>
    <col min="15" max="15" width="2.28515625" style="109" customWidth="1"/>
    <col min="16" max="16" width="3" style="109" customWidth="1"/>
    <col min="17" max="17" width="26.140625" style="109" customWidth="1"/>
    <col min="18" max="18" width="4.28515625" style="98" customWidth="1"/>
    <col min="19" max="19" width="3" style="92" customWidth="1"/>
    <col min="20" max="20" width="2.28515625" style="92" customWidth="1"/>
    <col min="21" max="21" width="3" style="92" customWidth="1"/>
    <col min="22" max="22" width="22.7109375" style="92" customWidth="1"/>
    <col min="23" max="23" width="4.28515625" style="98" customWidth="1"/>
    <col min="24" max="24" width="2.28515625" style="92" customWidth="1"/>
    <col min="25" max="16384" width="9.140625" style="92"/>
  </cols>
  <sheetData>
    <row r="1" spans="1:24" s="126" customFormat="1" ht="38.25" customHeight="1">
      <c r="A1" s="56"/>
      <c r="B1" s="119"/>
      <c r="C1" s="119"/>
      <c r="D1" s="120" t="s">
        <v>12</v>
      </c>
      <c r="E1" s="121"/>
      <c r="F1" s="122"/>
      <c r="G1" s="122"/>
      <c r="H1" s="121"/>
      <c r="I1" s="121"/>
      <c r="J1" s="121"/>
      <c r="K1" s="121"/>
      <c r="L1" s="123"/>
      <c r="M1" s="123"/>
      <c r="N1" s="121"/>
      <c r="O1" s="121"/>
      <c r="P1" s="121"/>
      <c r="Q1" s="121"/>
      <c r="R1" s="123"/>
      <c r="S1" s="124"/>
      <c r="T1" s="124"/>
      <c r="U1" s="124"/>
      <c r="V1" s="124"/>
      <c r="W1" s="125"/>
    </row>
    <row r="2" spans="1:24" ht="9" customHeight="1">
      <c r="A2" s="127"/>
      <c r="R2" s="129"/>
    </row>
    <row r="3" spans="1:24" ht="12.75" customHeight="1">
      <c r="A3" s="127"/>
      <c r="D3" s="97"/>
      <c r="R3" s="129"/>
    </row>
    <row r="4" spans="1:24" ht="27" customHeight="1">
      <c r="A4" s="130"/>
      <c r="B4" s="131"/>
      <c r="C4" s="1679" t="s">
        <v>407</v>
      </c>
      <c r="D4" s="1679"/>
      <c r="E4" s="1679"/>
      <c r="F4" s="1679"/>
      <c r="G4" s="80"/>
      <c r="H4" s="88"/>
      <c r="I4" s="80" t="s">
        <v>408</v>
      </c>
      <c r="J4" s="80"/>
      <c r="K4" s="80"/>
      <c r="L4" s="80"/>
      <c r="M4" s="80"/>
      <c r="N4" s="89"/>
      <c r="O4" s="80" t="s">
        <v>409</v>
      </c>
      <c r="P4" s="80"/>
      <c r="Q4" s="80"/>
      <c r="R4" s="80"/>
      <c r="S4" s="90"/>
      <c r="T4" s="80" t="s">
        <v>410</v>
      </c>
      <c r="U4" s="80"/>
      <c r="V4" s="80"/>
      <c r="W4" s="80"/>
      <c r="X4" s="96"/>
    </row>
    <row r="5" spans="1:24" ht="18" customHeight="1">
      <c r="A5" s="130"/>
      <c r="B5" s="131"/>
      <c r="C5" s="131"/>
      <c r="D5" s="83"/>
      <c r="E5" s="96"/>
      <c r="F5" s="102"/>
      <c r="G5" s="102"/>
      <c r="H5" s="96"/>
      <c r="I5" s="96"/>
      <c r="J5" s="96"/>
      <c r="K5" s="96"/>
      <c r="N5" s="92"/>
      <c r="O5" s="92"/>
      <c r="P5" s="96"/>
      <c r="Q5" s="96"/>
      <c r="R5" s="113"/>
      <c r="T5" s="83"/>
      <c r="U5" s="83"/>
      <c r="V5" s="83"/>
      <c r="W5" s="132"/>
      <c r="X5" s="96"/>
    </row>
    <row r="6" spans="1:24" ht="18" customHeight="1">
      <c r="A6" s="130"/>
      <c r="B6" s="131"/>
      <c r="C6" s="131"/>
      <c r="D6" s="84" t="s">
        <v>33</v>
      </c>
      <c r="E6" s="85"/>
      <c r="F6" s="86"/>
      <c r="G6" s="87"/>
      <c r="H6" s="158"/>
      <c r="I6" s="158"/>
      <c r="J6" s="84" t="s">
        <v>35</v>
      </c>
      <c r="K6" s="85"/>
      <c r="L6" s="86"/>
      <c r="M6" s="87"/>
      <c r="N6" s="91"/>
      <c r="O6" s="91"/>
      <c r="P6" s="84" t="s">
        <v>36</v>
      </c>
      <c r="Q6" s="85"/>
      <c r="R6" s="87"/>
      <c r="S6" s="91"/>
      <c r="T6" s="91"/>
      <c r="U6" s="84" t="s">
        <v>37</v>
      </c>
      <c r="V6" s="85"/>
      <c r="W6" s="87"/>
      <c r="X6" s="91"/>
    </row>
    <row r="7" spans="1:24" ht="18" customHeight="1">
      <c r="A7" s="130"/>
      <c r="E7" s="64" t="s">
        <v>389</v>
      </c>
      <c r="F7" s="93"/>
      <c r="G7" s="81" t="s">
        <v>14</v>
      </c>
      <c r="H7" s="144"/>
      <c r="I7" s="144"/>
      <c r="J7" s="95"/>
      <c r="K7" s="64" t="s">
        <v>392</v>
      </c>
      <c r="L7" s="98" t="s">
        <v>21</v>
      </c>
      <c r="M7" s="145"/>
      <c r="N7" s="92"/>
      <c r="O7" s="92"/>
      <c r="P7" s="96"/>
      <c r="Q7" s="64" t="s">
        <v>403</v>
      </c>
      <c r="R7" s="102" t="s">
        <v>19</v>
      </c>
      <c r="U7" s="134"/>
      <c r="V7" s="64" t="s">
        <v>405</v>
      </c>
      <c r="W7" s="112" t="s">
        <v>6</v>
      </c>
    </row>
    <row r="8" spans="1:24" ht="18" customHeight="1">
      <c r="A8" s="130"/>
      <c r="B8" s="135"/>
      <c r="C8" s="135"/>
      <c r="E8" s="64" t="s">
        <v>390</v>
      </c>
      <c r="F8" s="93"/>
      <c r="G8" s="81" t="s">
        <v>15</v>
      </c>
      <c r="H8" s="93"/>
      <c r="I8" s="144"/>
      <c r="J8" s="97"/>
      <c r="K8" s="146"/>
      <c r="L8" s="147"/>
      <c r="M8" s="147"/>
      <c r="N8" s="92"/>
      <c r="O8" s="92"/>
      <c r="P8" s="96"/>
      <c r="Q8" s="64" t="s">
        <v>404</v>
      </c>
      <c r="R8" s="102" t="s">
        <v>30</v>
      </c>
      <c r="S8" s="148"/>
      <c r="U8" s="95"/>
      <c r="V8" s="136"/>
      <c r="X8" s="148"/>
    </row>
    <row r="9" spans="1:24" ht="18" customHeight="1">
      <c r="A9" s="130"/>
      <c r="B9" s="135"/>
      <c r="C9" s="135"/>
      <c r="E9" s="64" t="s">
        <v>391</v>
      </c>
      <c r="F9" s="93"/>
      <c r="G9" s="149" t="s">
        <v>20</v>
      </c>
      <c r="H9" s="144"/>
      <c r="I9" s="144"/>
      <c r="J9" s="95"/>
      <c r="K9" s="150"/>
      <c r="L9" s="99"/>
      <c r="M9" s="99"/>
      <c r="N9" s="92"/>
      <c r="O9" s="92"/>
      <c r="P9" s="95"/>
      <c r="Q9" s="133"/>
      <c r="S9" s="95"/>
      <c r="V9" s="136"/>
      <c r="X9" s="96"/>
    </row>
    <row r="10" spans="1:24" ht="18" customHeight="1">
      <c r="A10" s="130"/>
      <c r="B10" s="135"/>
      <c r="C10" s="135"/>
      <c r="E10" s="133"/>
      <c r="F10" s="93"/>
      <c r="G10" s="94"/>
      <c r="H10" s="96"/>
      <c r="I10" s="96"/>
      <c r="J10" s="96"/>
      <c r="K10" s="96"/>
      <c r="N10" s="92"/>
      <c r="O10" s="95"/>
      <c r="P10" s="95"/>
      <c r="Q10" s="133"/>
      <c r="R10" s="100"/>
      <c r="S10" s="101"/>
      <c r="X10" s="96"/>
    </row>
    <row r="11" spans="1:24" s="91" customFormat="1" ht="18" customHeight="1">
      <c r="A11" s="137"/>
      <c r="B11" s="135"/>
      <c r="C11" s="92"/>
      <c r="D11" s="96"/>
      <c r="E11" s="102"/>
      <c r="F11" s="102"/>
      <c r="G11" s="96"/>
      <c r="H11" s="96"/>
      <c r="I11" s="96"/>
      <c r="J11" s="103"/>
      <c r="K11" s="103"/>
      <c r="L11" s="100"/>
      <c r="M11" s="100"/>
      <c r="P11" s="95"/>
      <c r="Q11" s="104"/>
      <c r="R11" s="100"/>
      <c r="S11" s="101"/>
      <c r="T11" s="92"/>
      <c r="U11" s="92"/>
      <c r="V11" s="92"/>
      <c r="W11" s="98"/>
    </row>
    <row r="12" spans="1:24" ht="18" customHeight="1">
      <c r="A12" s="130"/>
      <c r="B12" s="135"/>
      <c r="C12" s="135"/>
      <c r="D12" s="105"/>
      <c r="E12" s="105"/>
      <c r="F12" s="106"/>
      <c r="G12" s="106"/>
      <c r="H12" s="107"/>
      <c r="J12" s="84" t="s">
        <v>39</v>
      </c>
      <c r="K12" s="85"/>
      <c r="L12" s="86"/>
      <c r="M12" s="87"/>
      <c r="N12" s="92"/>
      <c r="O12" s="92"/>
      <c r="P12" s="84" t="s">
        <v>41</v>
      </c>
      <c r="Q12" s="85"/>
      <c r="R12" s="87"/>
      <c r="S12" s="83"/>
      <c r="U12" s="84" t="s">
        <v>42</v>
      </c>
      <c r="V12" s="85"/>
      <c r="W12" s="87"/>
      <c r="X12" s="96"/>
    </row>
    <row r="13" spans="1:24" ht="33" customHeight="1">
      <c r="A13" s="130"/>
      <c r="B13" s="131"/>
      <c r="C13" s="131"/>
      <c r="D13" s="95"/>
      <c r="E13" s="133"/>
      <c r="F13" s="93"/>
      <c r="G13" s="93"/>
      <c r="H13" s="107"/>
      <c r="J13" s="151"/>
      <c r="K13" s="841" t="s">
        <v>394</v>
      </c>
      <c r="L13" s="152" t="s">
        <v>22</v>
      </c>
      <c r="M13" s="153"/>
      <c r="N13" s="92"/>
      <c r="O13" s="92"/>
      <c r="P13" s="108" t="s">
        <v>16</v>
      </c>
      <c r="Q13" s="71" t="s">
        <v>401</v>
      </c>
      <c r="R13" s="118" t="s">
        <v>26</v>
      </c>
      <c r="S13" s="109"/>
      <c r="U13" s="95"/>
      <c r="V13" s="71" t="s">
        <v>406</v>
      </c>
      <c r="W13" s="118" t="s">
        <v>29</v>
      </c>
      <c r="X13" s="96"/>
    </row>
    <row r="14" spans="1:24" ht="33" customHeight="1">
      <c r="A14" s="130"/>
      <c r="D14" s="95"/>
      <c r="E14" s="133"/>
      <c r="F14" s="99"/>
      <c r="G14" s="99"/>
      <c r="H14" s="110"/>
      <c r="J14" s="101"/>
      <c r="K14" s="841" t="s">
        <v>395</v>
      </c>
      <c r="L14" s="152" t="s">
        <v>23</v>
      </c>
      <c r="M14" s="104"/>
      <c r="N14" s="92"/>
      <c r="O14" s="92"/>
      <c r="P14" s="108"/>
      <c r="Q14" s="51" t="s">
        <v>402</v>
      </c>
      <c r="R14" s="118" t="s">
        <v>17</v>
      </c>
      <c r="S14" s="109"/>
      <c r="U14" s="95"/>
      <c r="V14" s="71" t="s">
        <v>401</v>
      </c>
      <c r="W14" s="118" t="s">
        <v>31</v>
      </c>
      <c r="X14" s="139"/>
    </row>
    <row r="15" spans="1:24" s="91" customFormat="1" ht="33" customHeight="1">
      <c r="A15" s="137"/>
      <c r="B15" s="140"/>
      <c r="C15" s="140"/>
      <c r="D15" s="95"/>
      <c r="E15" s="133"/>
      <c r="F15" s="99"/>
      <c r="G15" s="99"/>
      <c r="J15" s="103"/>
      <c r="K15" s="840" t="s">
        <v>393</v>
      </c>
      <c r="L15" s="154"/>
      <c r="M15" s="100"/>
      <c r="P15" s="108"/>
      <c r="Q15" s="142"/>
      <c r="R15" s="118"/>
      <c r="S15" s="109"/>
      <c r="T15" s="92"/>
      <c r="U15" s="92"/>
      <c r="V15" s="138"/>
      <c r="W15" s="118"/>
      <c r="X15" s="141"/>
    </row>
    <row r="16" spans="1:24" ht="18" customHeight="1">
      <c r="A16" s="130"/>
      <c r="B16" s="135"/>
      <c r="C16" s="135"/>
      <c r="E16" s="133"/>
      <c r="F16" s="102"/>
      <c r="G16" s="102"/>
      <c r="H16" s="96"/>
      <c r="I16" s="96"/>
      <c r="J16" s="96"/>
      <c r="K16" s="842" t="s">
        <v>38</v>
      </c>
      <c r="L16" s="152" t="s">
        <v>18</v>
      </c>
      <c r="M16" s="153"/>
      <c r="N16" s="92"/>
      <c r="O16" s="92"/>
      <c r="P16" s="91"/>
      <c r="Q16" s="142"/>
      <c r="R16" s="111"/>
      <c r="S16" s="155"/>
      <c r="T16" s="156"/>
      <c r="U16" s="95"/>
      <c r="V16" s="95"/>
      <c r="W16" s="94"/>
      <c r="X16" s="96"/>
    </row>
    <row r="17" spans="1:24" ht="18" customHeight="1">
      <c r="A17" s="130"/>
      <c r="B17" s="135"/>
      <c r="C17" s="135"/>
      <c r="E17" s="96"/>
      <c r="F17" s="102"/>
      <c r="G17" s="102"/>
      <c r="H17" s="96"/>
      <c r="J17" s="82"/>
      <c r="K17" s="842" t="s">
        <v>43</v>
      </c>
      <c r="L17" s="152" t="s">
        <v>24</v>
      </c>
      <c r="M17" s="104"/>
      <c r="N17" s="92"/>
      <c r="O17" s="92"/>
      <c r="P17" s="91"/>
      <c r="Q17" s="157"/>
      <c r="R17" s="112"/>
      <c r="S17" s="109"/>
      <c r="U17" s="97"/>
      <c r="V17" s="97"/>
      <c r="W17" s="113"/>
      <c r="X17" s="96"/>
    </row>
    <row r="18" spans="1:24" ht="18" customHeight="1">
      <c r="A18" s="130"/>
      <c r="B18" s="135"/>
      <c r="C18" s="135"/>
      <c r="D18" s="105"/>
      <c r="E18" s="105"/>
      <c r="F18" s="106"/>
      <c r="G18" s="106"/>
      <c r="K18" s="64" t="s">
        <v>396</v>
      </c>
      <c r="L18" s="102" t="s">
        <v>25</v>
      </c>
      <c r="N18" s="92"/>
      <c r="O18" s="92"/>
      <c r="P18" s="84" t="s">
        <v>40</v>
      </c>
      <c r="Q18" s="85"/>
      <c r="R18" s="87"/>
      <c r="U18" s="97"/>
      <c r="V18" s="97"/>
      <c r="W18" s="113"/>
      <c r="X18" s="96"/>
    </row>
    <row r="19" spans="1:24" ht="21" customHeight="1">
      <c r="A19" s="130"/>
      <c r="B19" s="135"/>
      <c r="C19" s="135"/>
      <c r="E19" s="133"/>
      <c r="G19" s="94"/>
      <c r="K19" s="133"/>
      <c r="N19" s="92"/>
      <c r="O19" s="92"/>
      <c r="P19" s="95"/>
      <c r="Q19" s="71" t="s">
        <v>397</v>
      </c>
      <c r="R19" s="118" t="s">
        <v>27</v>
      </c>
      <c r="S19" s="114"/>
      <c r="T19" s="114"/>
      <c r="U19" s="115"/>
      <c r="V19" s="138"/>
      <c r="W19" s="102"/>
      <c r="X19" s="96"/>
    </row>
    <row r="20" spans="1:24" s="91" customFormat="1" ht="20.25" customHeight="1">
      <c r="A20" s="137"/>
      <c r="B20" s="140"/>
      <c r="C20" s="140"/>
      <c r="D20" s="92"/>
      <c r="E20" s="133"/>
      <c r="F20" s="112"/>
      <c r="G20" s="112"/>
      <c r="J20" s="92"/>
      <c r="K20" s="108"/>
      <c r="L20" s="98"/>
      <c r="M20" s="98"/>
      <c r="N20" s="92"/>
      <c r="P20" s="95"/>
      <c r="Q20" s="51" t="s">
        <v>398</v>
      </c>
      <c r="R20" s="118" t="s">
        <v>28</v>
      </c>
      <c r="S20" s="116"/>
      <c r="T20" s="116"/>
      <c r="U20" s="115"/>
      <c r="V20" s="138"/>
      <c r="W20" s="111"/>
    </row>
    <row r="21" spans="1:24" ht="26.25" customHeight="1">
      <c r="A21" s="130"/>
      <c r="B21" s="135"/>
      <c r="C21" s="135"/>
      <c r="E21" s="133"/>
      <c r="K21" s="107"/>
      <c r="N21" s="92"/>
      <c r="O21" s="92"/>
      <c r="P21" s="92"/>
      <c r="Q21" s="51" t="s">
        <v>399</v>
      </c>
      <c r="R21" s="118" t="s">
        <v>4</v>
      </c>
      <c r="S21" s="116"/>
      <c r="T21" s="114"/>
      <c r="U21" s="116"/>
      <c r="V21" s="117"/>
      <c r="W21" s="112"/>
    </row>
    <row r="22" spans="1:24" ht="26.25" customHeight="1">
      <c r="A22" s="130"/>
      <c r="B22" s="135"/>
      <c r="C22" s="135"/>
      <c r="D22" s="108"/>
      <c r="E22" s="133"/>
      <c r="F22" s="102"/>
      <c r="G22" s="102"/>
      <c r="K22" s="107"/>
      <c r="N22" s="92"/>
      <c r="O22" s="92"/>
      <c r="P22" s="95"/>
      <c r="Q22" s="51" t="s">
        <v>400</v>
      </c>
      <c r="R22" s="118" t="s">
        <v>5</v>
      </c>
      <c r="S22" s="114"/>
      <c r="T22" s="114"/>
      <c r="U22" s="114"/>
      <c r="V22" s="114"/>
    </row>
    <row r="23" spans="1:24" ht="18" customHeight="1">
      <c r="A23" s="130"/>
      <c r="B23" s="135"/>
      <c r="C23" s="135"/>
      <c r="D23" s="108"/>
      <c r="E23" s="136"/>
      <c r="F23" s="102"/>
      <c r="G23" s="102"/>
      <c r="K23" s="107"/>
      <c r="N23" s="92"/>
      <c r="O23" s="92"/>
      <c r="P23" s="95"/>
      <c r="Q23" s="142"/>
      <c r="R23" s="118"/>
      <c r="S23" s="114"/>
      <c r="T23" s="114"/>
      <c r="U23" s="114"/>
      <c r="V23" s="114"/>
    </row>
    <row r="24" spans="1:24" ht="5.25" customHeight="1">
      <c r="A24" s="130"/>
      <c r="B24" s="135"/>
      <c r="C24" s="135"/>
      <c r="K24" s="134"/>
      <c r="N24" s="92"/>
      <c r="O24" s="92"/>
      <c r="P24" s="95"/>
      <c r="Q24" s="134"/>
    </row>
    <row r="25" spans="1:24" ht="25.5" customHeight="1">
      <c r="A25" s="130"/>
      <c r="B25" s="135"/>
      <c r="C25" s="143"/>
      <c r="N25" s="92"/>
      <c r="O25" s="92"/>
      <c r="P25" s="92"/>
      <c r="Q25" s="96"/>
    </row>
    <row r="26" spans="1:24" ht="25.5" customHeight="1">
      <c r="A26" s="130"/>
      <c r="B26" s="92"/>
      <c r="C26" s="92"/>
      <c r="N26" s="92"/>
      <c r="O26" s="92"/>
      <c r="P26" s="92"/>
      <c r="Q26" s="92"/>
    </row>
    <row r="27" spans="1:24" ht="18" customHeight="1">
      <c r="A27" s="130"/>
      <c r="B27" s="92"/>
      <c r="C27" s="92"/>
      <c r="E27" s="96"/>
      <c r="F27" s="102"/>
      <c r="G27" s="102"/>
      <c r="H27" s="96"/>
      <c r="I27" s="96"/>
      <c r="J27" s="96"/>
      <c r="K27" s="96"/>
      <c r="N27" s="92"/>
      <c r="O27" s="92"/>
      <c r="P27" s="92"/>
      <c r="Q27" s="92"/>
    </row>
    <row r="28" spans="1:24" ht="18" customHeight="1">
      <c r="A28" s="130"/>
      <c r="B28" s="135"/>
      <c r="C28" s="135"/>
      <c r="E28" s="96"/>
      <c r="F28" s="102"/>
      <c r="G28" s="102"/>
      <c r="H28" s="96"/>
      <c r="I28" s="96"/>
      <c r="J28" s="96"/>
      <c r="K28" s="96"/>
      <c r="N28" s="92"/>
      <c r="O28" s="92"/>
      <c r="P28" s="92"/>
      <c r="Q28" s="92"/>
    </row>
    <row r="29" spans="1:24" ht="18" customHeight="1">
      <c r="A29" s="127"/>
      <c r="E29" s="96"/>
      <c r="F29" s="102"/>
      <c r="G29" s="102"/>
      <c r="H29" s="96"/>
      <c r="I29" s="96"/>
      <c r="J29" s="96"/>
      <c r="K29" s="96"/>
      <c r="N29" s="92"/>
      <c r="O29" s="92"/>
      <c r="P29" s="92"/>
      <c r="Q29" s="92"/>
    </row>
    <row r="30" spans="1:24" ht="18" customHeight="1">
      <c r="A30" s="127"/>
      <c r="E30" s="96"/>
      <c r="F30" s="102"/>
      <c r="G30" s="102"/>
      <c r="H30" s="96"/>
      <c r="I30" s="96"/>
      <c r="J30" s="96"/>
      <c r="K30" s="96"/>
      <c r="N30" s="97"/>
      <c r="O30" s="97"/>
      <c r="P30" s="92"/>
      <c r="Q30" s="92"/>
    </row>
    <row r="31" spans="1:24">
      <c r="A31" s="159"/>
      <c r="N31" s="96"/>
      <c r="O31" s="96"/>
      <c r="P31" s="92"/>
      <c r="Q31" s="92"/>
    </row>
    <row r="32" spans="1:24">
      <c r="A32" s="159"/>
      <c r="N32" s="96"/>
      <c r="O32" s="96"/>
      <c r="P32" s="97"/>
      <c r="Q32" s="97"/>
    </row>
    <row r="33" spans="6:17">
      <c r="N33" s="96"/>
      <c r="O33" s="96"/>
      <c r="P33" s="96"/>
      <c r="Q33" s="96"/>
    </row>
    <row r="34" spans="6:17">
      <c r="P34" s="96"/>
      <c r="Q34" s="96"/>
    </row>
    <row r="35" spans="6:17">
      <c r="F35" s="92"/>
      <c r="G35" s="98"/>
      <c r="H35" s="98"/>
      <c r="I35" s="109"/>
      <c r="J35" s="109"/>
      <c r="K35" s="96"/>
      <c r="L35" s="96"/>
      <c r="N35" s="92"/>
      <c r="O35" s="92"/>
      <c r="P35" s="92"/>
      <c r="Q35" s="92"/>
    </row>
    <row r="36" spans="6:17">
      <c r="F36" s="92"/>
      <c r="G36" s="98"/>
      <c r="H36" s="98"/>
      <c r="I36" s="109"/>
      <c r="J36" s="109"/>
      <c r="K36" s="109"/>
      <c r="L36" s="109"/>
      <c r="N36" s="92"/>
      <c r="O36" s="92"/>
      <c r="P36" s="92"/>
      <c r="Q36" s="92"/>
    </row>
  </sheetData>
  <mergeCells count="1">
    <mergeCell ref="C4:F4"/>
  </mergeCells>
  <phoneticPr fontId="6" type="noConversion"/>
  <hyperlinks>
    <hyperlink ref="U25" location="KAMCO!A1" display="KAMCO"/>
    <hyperlink ref="U27" location="'IR Officer'!A1" display="Woori Financial Group IR Officer Lists"/>
    <hyperlink ref="U29" location="'Synergy 1'!A1" display="Group Synergy"/>
    <hyperlink ref="E7" location="Group_BS!A1" display="□ Consolidated B/S"/>
    <hyperlink ref="E8" location="Group_IS!A1" display="□ Consolidated I/S"/>
    <hyperlink ref="E9" location="'Group IS by Subsidiary'!A1" display="□ Income Contribution "/>
    <hyperlink ref="K7" location="'Deposit Breakdown'!A1" display="□ Deposit Breakdown"/>
    <hyperlink ref="K13" location="'Loan Breakdown(Total Credit)'!A1" display="'Loan Breakdown(Total Credit)'!A1"/>
    <hyperlink ref="K14" location="'Loan Breakdown(Loans in KRW)'!A1" display="'Loan Breakdown(Loans in KRW)'!A1"/>
    <hyperlink ref="K16" location="'Loan Breakdown-1'!A1" display=" - Large Corp., SME"/>
    <hyperlink ref="K17" location="'Loan Breakdown-2'!A1" display=" - Household, Public/Other"/>
    <hyperlink ref="K18" location="'Loan Maturity2601'!A1" display="□ Loan Maturity"/>
    <hyperlink ref="Q7" location="'NIM(Bank+Card)'!A1" display="□ NIM (Bank+Card)"/>
    <hyperlink ref="Q8" location="'NIM(Bank)'!A1" display="□ NIM/NIS (Bank)"/>
    <hyperlink ref="Q13" location="'Asset Quality-Group'!A1" display="□ Asset Quality"/>
    <hyperlink ref="Q14" location="LLP!A1" display="□ LLP by Borrower"/>
    <hyperlink ref="Q19" location="'Asset Quality by Borrower'!A1" display="□ AQ by Borrower"/>
    <hyperlink ref="Q20" location="'Delinquency by Borrower'!A1" display="□ Delinq. by Borrower"/>
    <hyperlink ref="Q21" location="'Delinquency by Industry(Corp)'!A1" display="'Delinquency by Industry(Corp)'!A1"/>
    <hyperlink ref="Q22" location="'Delinquency by Industry(SME)'!A1" display="'Delinquency by Industry(SME)'!A1"/>
    <hyperlink ref="V7" location="'BIS Ratio'!A1" display="□ BIS Ratio"/>
    <hyperlink ref="V13" location="'Woori Card'!A1" display="□ Woori Card F/S"/>
    <hyperlink ref="V14" location="Card_AQ!A1" display="□ Asset Quality"/>
  </hyperlinks>
  <pageMargins left="0.39370078740157483" right="0.23622047244094491" top="0.74803149606299213" bottom="0.74803149606299213" header="0.31496062992125984" footer="0.31496062992125984"/>
  <pageSetup paperSize="9" scale="78" orientation="landscape" r:id="rId1"/>
  <rowBreaks count="1" manualBreakCount="1">
    <brk id="30" max="23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showGridLines="0" view="pageBreakPreview" topLeftCell="A13" zoomScale="90" zoomScaleNormal="80" zoomScaleSheetLayoutView="90" workbookViewId="0">
      <selection activeCell="C29" sqref="C29"/>
    </sheetView>
  </sheetViews>
  <sheetFormatPr defaultColWidth="11.42578125" defaultRowHeight="18"/>
  <cols>
    <col min="1" max="1" width="18.7109375" style="708" customWidth="1"/>
    <col min="2" max="2" width="4.5703125" style="708" customWidth="1"/>
    <col min="3" max="3" width="61.7109375" style="714" customWidth="1"/>
    <col min="4" max="9" width="16.85546875" style="714" customWidth="1"/>
    <col min="10" max="10" width="5" style="708" customWidth="1"/>
    <col min="11" max="16384" width="11.42578125" style="708"/>
  </cols>
  <sheetData>
    <row r="1" spans="1:11" ht="30.75" customHeight="1">
      <c r="A1" s="654"/>
      <c r="B1" s="724"/>
      <c r="C1" s="647" t="s">
        <v>305</v>
      </c>
      <c r="D1" s="732"/>
      <c r="E1" s="732"/>
      <c r="F1" s="732"/>
      <c r="G1" s="732"/>
      <c r="H1" s="732"/>
      <c r="I1" s="732"/>
      <c r="J1" s="732"/>
    </row>
    <row r="2" spans="1:11" ht="7.5" customHeight="1">
      <c r="A2" s="709"/>
      <c r="B2" s="710"/>
      <c r="C2" s="712"/>
      <c r="D2" s="712"/>
      <c r="E2" s="712"/>
      <c r="F2" s="712"/>
      <c r="G2" s="712"/>
      <c r="H2" s="712"/>
      <c r="I2" s="712"/>
    </row>
    <row r="3" spans="1:11" ht="27" customHeight="1">
      <c r="A3" s="711"/>
      <c r="B3" s="710"/>
      <c r="C3" s="662"/>
      <c r="D3" s="712"/>
      <c r="E3" s="712"/>
      <c r="F3" s="712"/>
      <c r="G3" s="712"/>
      <c r="H3" s="712"/>
      <c r="I3" s="648"/>
    </row>
    <row r="4" spans="1:11" ht="11.25" customHeight="1">
      <c r="A4" s="713"/>
      <c r="D4" s="1741" t="s">
        <v>474</v>
      </c>
      <c r="E4" s="1741" t="s">
        <v>417</v>
      </c>
      <c r="F4" s="1741" t="s">
        <v>418</v>
      </c>
      <c r="G4" s="1741" t="s">
        <v>419</v>
      </c>
      <c r="H4" s="1741" t="s">
        <v>420</v>
      </c>
      <c r="I4" s="1740"/>
      <c r="J4" s="873"/>
    </row>
    <row r="5" spans="1:11" s="716" customFormat="1" ht="17.25" customHeight="1">
      <c r="A5" s="715"/>
      <c r="C5" s="723" t="s">
        <v>46</v>
      </c>
      <c r="D5" s="1742"/>
      <c r="E5" s="1742"/>
      <c r="F5" s="1742"/>
      <c r="G5" s="1742"/>
      <c r="H5" s="1742"/>
      <c r="I5" s="1740"/>
      <c r="J5" s="783"/>
    </row>
    <row r="6" spans="1:11" s="716" customFormat="1" ht="7.5" customHeight="1">
      <c r="A6" s="715"/>
      <c r="D6" s="733"/>
      <c r="E6" s="733"/>
      <c r="F6" s="733"/>
      <c r="G6" s="733"/>
      <c r="H6" s="733"/>
      <c r="I6" s="733"/>
      <c r="J6" s="733"/>
      <c r="K6" s="733"/>
    </row>
    <row r="7" spans="1:11" s="718" customFormat="1" ht="21" customHeight="1">
      <c r="A7" s="717"/>
      <c r="C7" s="730" t="s">
        <v>306</v>
      </c>
      <c r="D7" s="1527">
        <f>D8+D15</f>
        <v>18990.495999999999</v>
      </c>
      <c r="E7" s="1527">
        <f>E8+E15</f>
        <v>19050.024000000001</v>
      </c>
      <c r="F7" s="1528">
        <f>F8+F15</f>
        <v>19223.667999999998</v>
      </c>
      <c r="G7" s="1527">
        <f>G8+G15</f>
        <v>19482.264999999999</v>
      </c>
      <c r="H7" s="1529">
        <f>H8+H15</f>
        <v>19454.668000000001</v>
      </c>
      <c r="I7" s="706"/>
      <c r="J7" s="785"/>
    </row>
    <row r="8" spans="1:11" s="718" customFormat="1" ht="21" customHeight="1">
      <c r="A8" s="717"/>
      <c r="C8" s="729" t="s">
        <v>307</v>
      </c>
      <c r="D8" s="1527">
        <v>15715</v>
      </c>
      <c r="E8" s="1527">
        <v>16078.903</v>
      </c>
      <c r="F8" s="1528">
        <v>16177.611999999999</v>
      </c>
      <c r="G8" s="1527">
        <v>16447.708999999999</v>
      </c>
      <c r="H8" s="1529">
        <v>16412.969000000001</v>
      </c>
      <c r="I8" s="706"/>
      <c r="J8" s="785"/>
    </row>
    <row r="9" spans="1:11" s="718" customFormat="1" ht="21" customHeight="1">
      <c r="A9" s="717"/>
      <c r="C9" s="728" t="s">
        <v>308</v>
      </c>
      <c r="D9" s="1530">
        <v>3381.3919999999998</v>
      </c>
      <c r="E9" s="1530">
        <v>3381.3919999999998</v>
      </c>
      <c r="F9" s="1531">
        <v>3381.3919999999998</v>
      </c>
      <c r="G9" s="1531">
        <v>3381.3919999999998</v>
      </c>
      <c r="H9" s="1532"/>
      <c r="I9" s="707"/>
      <c r="J9" s="785"/>
    </row>
    <row r="10" spans="1:11" s="718" customFormat="1" ht="21" customHeight="1">
      <c r="A10" s="717"/>
      <c r="C10" s="728" t="s">
        <v>309</v>
      </c>
      <c r="D10" s="1530">
        <v>269.53300000000002</v>
      </c>
      <c r="E10" s="1530">
        <v>269.53300000000002</v>
      </c>
      <c r="F10" s="1531">
        <v>269.53300000000002</v>
      </c>
      <c r="G10" s="1531">
        <v>269.53300000000002</v>
      </c>
      <c r="H10" s="1532"/>
      <c r="I10" s="707"/>
      <c r="J10" s="785"/>
    </row>
    <row r="11" spans="1:11" s="718" customFormat="1" ht="21" customHeight="1">
      <c r="A11" s="717"/>
      <c r="C11" s="728" t="s">
        <v>310</v>
      </c>
      <c r="D11" s="1530">
        <v>0</v>
      </c>
      <c r="E11" s="1530">
        <v>0</v>
      </c>
      <c r="F11" s="1531">
        <v>0</v>
      </c>
      <c r="G11" s="1531">
        <v>0</v>
      </c>
      <c r="H11" s="1532"/>
      <c r="I11" s="707"/>
      <c r="J11" s="785"/>
    </row>
    <row r="12" spans="1:11" s="718" customFormat="1" ht="21" customHeight="1">
      <c r="A12" s="717"/>
      <c r="C12" s="728" t="s">
        <v>311</v>
      </c>
      <c r="D12" s="1530">
        <v>14611.566000000001</v>
      </c>
      <c r="E12" s="1530">
        <v>14930.465</v>
      </c>
      <c r="F12" s="1531">
        <v>15349.795</v>
      </c>
      <c r="G12" s="1530">
        <v>15523.516</v>
      </c>
      <c r="H12" s="1532"/>
      <c r="I12" s="707"/>
      <c r="J12" s="785"/>
    </row>
    <row r="13" spans="1:11" s="718" customFormat="1" ht="21" customHeight="1">
      <c r="A13" s="717"/>
      <c r="C13" s="728" t="s">
        <v>312</v>
      </c>
      <c r="D13" s="1530">
        <f>-1417.115+21.972</f>
        <v>-1395.143</v>
      </c>
      <c r="E13" s="1533">
        <f>-1523.577+20.982</f>
        <v>-1502.595</v>
      </c>
      <c r="F13" s="1534">
        <f>-1728.146+21.952</f>
        <v>-1706.194</v>
      </c>
      <c r="G13" s="1533">
        <f>-1707.653+19.974</f>
        <v>-1687.6790000000001</v>
      </c>
      <c r="H13" s="1532"/>
      <c r="I13" s="707"/>
      <c r="J13" s="785"/>
    </row>
    <row r="14" spans="1:11" s="720" customFormat="1" ht="21" customHeight="1">
      <c r="A14" s="719"/>
      <c r="C14" s="728" t="s">
        <v>313</v>
      </c>
      <c r="D14" s="1530">
        <v>-1152.8679999999999</v>
      </c>
      <c r="E14" s="1530">
        <v>-999.89200000000005</v>
      </c>
      <c r="F14" s="1534">
        <v>-1116.914</v>
      </c>
      <c r="G14" s="1533">
        <v>-1039.0530000000001</v>
      </c>
      <c r="H14" s="1532"/>
      <c r="I14" s="707"/>
      <c r="J14" s="787"/>
    </row>
    <row r="15" spans="1:11" s="718" customFormat="1" ht="21" customHeight="1">
      <c r="A15" s="717"/>
      <c r="C15" s="729" t="s">
        <v>314</v>
      </c>
      <c r="D15" s="1527">
        <v>3275.4960000000001</v>
      </c>
      <c r="E15" s="1527">
        <v>2971.1210000000001</v>
      </c>
      <c r="F15" s="1528">
        <v>3046.056</v>
      </c>
      <c r="G15" s="1527">
        <v>3034.556</v>
      </c>
      <c r="H15" s="1529">
        <v>3041.6990000000001</v>
      </c>
      <c r="I15" s="706"/>
      <c r="J15" s="785"/>
    </row>
    <row r="16" spans="1:11" s="718" customFormat="1" ht="21" customHeight="1">
      <c r="A16" s="717"/>
      <c r="C16" s="728" t="s">
        <v>315</v>
      </c>
      <c r="D16" s="1530">
        <v>3232.2240000000002</v>
      </c>
      <c r="E16" s="1530">
        <f>2944.304</f>
        <v>2944.3040000000001</v>
      </c>
      <c r="F16" s="1531">
        <f>2064.266+953.622</f>
        <v>3017.8879999999999</v>
      </c>
      <c r="G16" s="1530">
        <f>2052.716+953.622</f>
        <v>3006.3379999999997</v>
      </c>
      <c r="H16" s="1532"/>
      <c r="I16" s="707"/>
      <c r="J16" s="785"/>
    </row>
    <row r="17" spans="1:10" s="720" customFormat="1" ht="21" customHeight="1">
      <c r="A17" s="719"/>
      <c r="C17" s="728" t="s">
        <v>316</v>
      </c>
      <c r="D17" s="1530">
        <v>43.271999999999998</v>
      </c>
      <c r="E17" s="1530">
        <v>26.817</v>
      </c>
      <c r="F17" s="1531">
        <v>28.167999999999999</v>
      </c>
      <c r="G17" s="1530">
        <v>28.218</v>
      </c>
      <c r="H17" s="1532"/>
      <c r="I17" s="707"/>
      <c r="J17" s="787"/>
    </row>
    <row r="18" spans="1:10" s="718" customFormat="1" ht="21" customHeight="1">
      <c r="A18" s="717"/>
      <c r="C18" s="729" t="s">
        <v>317</v>
      </c>
      <c r="D18" s="1527">
        <v>3910.5129999999999</v>
      </c>
      <c r="E18" s="1527">
        <v>3402.3789999999999</v>
      </c>
      <c r="F18" s="1528">
        <v>3414.8389999999999</v>
      </c>
      <c r="G18" s="1527">
        <v>3458.3240000000001</v>
      </c>
      <c r="H18" s="1529">
        <v>3486.4369999999999</v>
      </c>
      <c r="I18" s="706"/>
      <c r="J18" s="785"/>
    </row>
    <row r="19" spans="1:10" s="720" customFormat="1" ht="21" customHeight="1">
      <c r="A19" s="719"/>
      <c r="C19" s="728" t="s">
        <v>318</v>
      </c>
      <c r="D19" s="1530">
        <v>3750.3829999999998</v>
      </c>
      <c r="E19" s="1530">
        <v>3249.3069999999998</v>
      </c>
      <c r="F19" s="1530">
        <f>1389.6+1889.996</f>
        <v>3279.596</v>
      </c>
      <c r="G19" s="1530">
        <f>1396.7+1892.048</f>
        <v>3288.748</v>
      </c>
      <c r="H19" s="1532"/>
      <c r="I19" s="707"/>
      <c r="J19" s="787"/>
    </row>
    <row r="20" spans="1:10" s="720" customFormat="1" ht="21" customHeight="1">
      <c r="A20" s="719"/>
      <c r="C20" s="728" t="s">
        <v>319</v>
      </c>
      <c r="D20" s="1535">
        <v>144.83699999999999</v>
      </c>
      <c r="E20" s="1535">
        <v>137.29599999999999</v>
      </c>
      <c r="F20" s="1536">
        <v>119.724</v>
      </c>
      <c r="G20" s="1535">
        <v>152.69900000000001</v>
      </c>
      <c r="H20" s="1537"/>
      <c r="I20" s="707"/>
      <c r="J20" s="787"/>
    </row>
    <row r="21" spans="1:10" s="720" customFormat="1" ht="21" customHeight="1" thickBot="1">
      <c r="A21" s="719"/>
      <c r="C21" s="726" t="s">
        <v>320</v>
      </c>
      <c r="D21" s="1538">
        <f>D8+D15+D18</f>
        <v>22901.008999999998</v>
      </c>
      <c r="E21" s="1538">
        <f>E8+E15+E18</f>
        <v>22452.403000000002</v>
      </c>
      <c r="F21" s="1538">
        <f>F8+F15+F18</f>
        <v>22638.506999999998</v>
      </c>
      <c r="G21" s="1538">
        <f>G8+G15+G18</f>
        <v>22940.589</v>
      </c>
      <c r="H21" s="1539">
        <f>H8+H15+H18</f>
        <v>22941.105000000003</v>
      </c>
      <c r="I21" s="706"/>
      <c r="J21" s="787"/>
    </row>
    <row r="22" spans="1:10" s="718" customFormat="1" ht="21" customHeight="1">
      <c r="A22" s="717"/>
      <c r="C22" s="738"/>
      <c r="D22" s="734"/>
      <c r="E22" s="734"/>
      <c r="F22" s="734"/>
      <c r="G22" s="734"/>
      <c r="H22" s="734"/>
      <c r="I22" s="734"/>
      <c r="J22" s="785"/>
    </row>
    <row r="23" spans="1:10" s="720" customFormat="1" ht="21" customHeight="1" thickBot="1">
      <c r="A23" s="719"/>
      <c r="C23" s="726" t="s">
        <v>321</v>
      </c>
      <c r="D23" s="1538">
        <v>149728.1</v>
      </c>
      <c r="E23" s="1540">
        <v>148959.6</v>
      </c>
      <c r="F23" s="1540">
        <v>148102.54699999999</v>
      </c>
      <c r="G23" s="1541">
        <v>150955.01999999999</v>
      </c>
      <c r="H23" s="1539">
        <v>146859.44200000001</v>
      </c>
      <c r="I23" s="874"/>
      <c r="J23" s="787"/>
    </row>
    <row r="24" spans="1:10" s="720" customFormat="1" ht="21" customHeight="1">
      <c r="A24" s="719"/>
      <c r="C24" s="738"/>
      <c r="D24" s="794"/>
      <c r="E24" s="794"/>
      <c r="F24" s="794"/>
      <c r="G24" s="794"/>
      <c r="H24" s="875"/>
      <c r="I24" s="875"/>
      <c r="J24" s="876"/>
    </row>
    <row r="25" spans="1:10" s="720" customFormat="1" ht="27" customHeight="1">
      <c r="A25" s="719"/>
      <c r="C25" s="729" t="s">
        <v>322</v>
      </c>
      <c r="D25" s="1542">
        <f>D8/D23*100</f>
        <v>10.495691857440253</v>
      </c>
      <c r="E25" s="1542">
        <f>E8/E23*100</f>
        <v>10.794136799508054</v>
      </c>
      <c r="F25" s="1542">
        <f>F8/F23*100</f>
        <v>10.923250361116342</v>
      </c>
      <c r="G25" s="1542">
        <f>G8/G23*100</f>
        <v>10.895768156633679</v>
      </c>
      <c r="H25" s="1543">
        <f>H8/H23*100</f>
        <v>11.175971239220695</v>
      </c>
      <c r="I25" s="1544"/>
      <c r="J25" s="668"/>
    </row>
    <row r="26" spans="1:10" s="720" customFormat="1" ht="27" customHeight="1">
      <c r="A26" s="719"/>
      <c r="C26" s="727" t="s">
        <v>323</v>
      </c>
      <c r="D26" s="1545">
        <f>D7/D23*100</f>
        <v>12.683321300410544</v>
      </c>
      <c r="E26" s="1545">
        <f>E7/E23*100</f>
        <v>12.78871855187581</v>
      </c>
      <c r="F26" s="1545">
        <f>F7/F23*100</f>
        <v>12.979971235741136</v>
      </c>
      <c r="G26" s="1545">
        <f>G7/G23*100</f>
        <v>12.906006703188805</v>
      </c>
      <c r="H26" s="1546">
        <f>H7/H23*100</f>
        <v>13.247134630948686</v>
      </c>
      <c r="I26" s="1544"/>
      <c r="J26" s="668"/>
    </row>
    <row r="27" spans="1:10" s="720" customFormat="1" ht="27" customHeight="1" thickBot="1">
      <c r="A27" s="719"/>
      <c r="C27" s="726" t="s">
        <v>324</v>
      </c>
      <c r="D27" s="1547">
        <f>D21/D23*100</f>
        <v>15.295064186348453</v>
      </c>
      <c r="E27" s="1547">
        <f>E21/E23*100</f>
        <v>15.072813702507256</v>
      </c>
      <c r="F27" s="1547">
        <f>F21/F23*100</f>
        <v>15.285697281087272</v>
      </c>
      <c r="G27" s="1547">
        <f>G21/G23*100</f>
        <v>15.196969931837975</v>
      </c>
      <c r="H27" s="1548">
        <f>H21/H23*100</f>
        <v>15.621130441173815</v>
      </c>
      <c r="I27" s="1544"/>
      <c r="J27" s="668"/>
    </row>
    <row r="28" spans="1:10" s="722" customFormat="1" ht="12">
      <c r="A28" s="721"/>
      <c r="C28" s="652"/>
    </row>
    <row r="29" spans="1:10" ht="12.75" customHeight="1">
      <c r="A29" s="713"/>
      <c r="C29" s="646" t="s">
        <v>325</v>
      </c>
      <c r="D29" s="725"/>
      <c r="E29" s="725"/>
      <c r="F29" s="725"/>
      <c r="G29" s="725"/>
      <c r="H29" s="725"/>
      <c r="I29" s="725"/>
    </row>
    <row r="30" spans="1:10" ht="12.75" customHeight="1">
      <c r="A30" s="713"/>
      <c r="C30" s="1573" t="s">
        <v>475</v>
      </c>
      <c r="D30" s="725"/>
      <c r="E30" s="725"/>
      <c r="F30" s="725"/>
      <c r="G30" s="725"/>
      <c r="H30" s="725"/>
      <c r="I30" s="725"/>
    </row>
    <row r="31" spans="1:10" ht="12.75" customHeight="1">
      <c r="A31" s="713"/>
      <c r="C31" s="646"/>
      <c r="D31" s="725"/>
      <c r="E31" s="725"/>
      <c r="F31" s="725"/>
      <c r="G31" s="725"/>
      <c r="H31" s="725"/>
      <c r="I31" s="725"/>
    </row>
    <row r="32" spans="1:10" ht="12" customHeight="1">
      <c r="A32" s="713"/>
    </row>
    <row r="33" spans="1:9">
      <c r="A33" s="713"/>
    </row>
    <row r="34" spans="1:9">
      <c r="A34" s="713"/>
    </row>
    <row r="35" spans="1:9">
      <c r="A35" s="713"/>
    </row>
    <row r="36" spans="1:9">
      <c r="A36" s="713"/>
    </row>
    <row r="37" spans="1:9">
      <c r="A37" s="713"/>
    </row>
    <row r="38" spans="1:9">
      <c r="A38" s="713"/>
    </row>
    <row r="39" spans="1:9">
      <c r="A39" s="713"/>
    </row>
    <row r="40" spans="1:9">
      <c r="A40" s="713"/>
    </row>
    <row r="41" spans="1:9">
      <c r="A41" s="713"/>
    </row>
    <row r="42" spans="1:9">
      <c r="A42" s="713"/>
      <c r="C42" s="731"/>
      <c r="D42" s="731"/>
      <c r="E42" s="731"/>
      <c r="F42" s="731"/>
      <c r="G42" s="731"/>
      <c r="H42" s="731"/>
      <c r="I42" s="731"/>
    </row>
    <row r="43" spans="1:9">
      <c r="A43" s="713"/>
    </row>
    <row r="44" spans="1:9">
      <c r="A44" s="713"/>
    </row>
    <row r="45" spans="1:9">
      <c r="A45" s="713"/>
    </row>
    <row r="46" spans="1:9">
      <c r="A46" s="713"/>
      <c r="C46" s="645"/>
    </row>
    <row r="47" spans="1:9">
      <c r="A47" s="713"/>
    </row>
    <row r="50" spans="3:9" ht="14.25">
      <c r="C50" s="708"/>
      <c r="D50" s="735"/>
      <c r="E50" s="735"/>
      <c r="F50" s="735"/>
      <c r="G50" s="735"/>
      <c r="H50" s="735"/>
      <c r="I50" s="735"/>
    </row>
    <row r="51" spans="3:9" ht="14.25">
      <c r="C51" s="708"/>
      <c r="D51" s="736"/>
      <c r="E51" s="736"/>
      <c r="F51" s="736"/>
      <c r="G51" s="736"/>
      <c r="H51" s="736"/>
      <c r="I51" s="736"/>
    </row>
    <row r="52" spans="3:9">
      <c r="C52" s="708"/>
      <c r="D52" s="737"/>
      <c r="E52" s="737"/>
      <c r="F52" s="737"/>
      <c r="G52" s="737"/>
      <c r="H52" s="737"/>
      <c r="I52" s="737"/>
    </row>
  </sheetData>
  <mergeCells count="6">
    <mergeCell ref="I4:I5"/>
    <mergeCell ref="D4:D5"/>
    <mergeCell ref="H4:H5"/>
    <mergeCell ref="E4:E5"/>
    <mergeCell ref="G4:G5"/>
    <mergeCell ref="F4:F5"/>
  </mergeCells>
  <phoneticPr fontId="6" type="noConversion"/>
  <pageMargins left="0.43307086614173229" right="0.23622047244094491" top="0.62992125984251968" bottom="0.35433070866141736" header="0.15748031496062992" footer="0.15748031496062992"/>
  <pageSetup paperSize="9" scale="75" orientation="landscape" useFirstPageNumber="1" r:id="rId1"/>
  <headerFooter>
    <oddHeader>&amp;R&amp;"Trebuchet MS,보통"&amp;12
www.wooribank.com</oddHeader>
    <oddFooter xml:space="preserve">&amp;R&amp;"Trebuchet MS,보통"Page  19
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showGridLines="0" view="pageBreakPreview" topLeftCell="A7" zoomScale="80" zoomScaleNormal="70" zoomScaleSheetLayoutView="80" workbookViewId="0">
      <selection activeCell="I34" sqref="I34"/>
    </sheetView>
  </sheetViews>
  <sheetFormatPr defaultRowHeight="18"/>
  <cols>
    <col min="1" max="1" width="18.7109375" style="775" customWidth="1"/>
    <col min="2" max="2" width="4.5703125" style="775" customWidth="1"/>
    <col min="3" max="3" width="30.5703125" style="781" customWidth="1"/>
    <col min="4" max="5" width="18.5703125" style="781" customWidth="1"/>
    <col min="6" max="6" width="5.42578125" style="781" customWidth="1"/>
    <col min="7" max="7" width="39.7109375" style="781" customWidth="1"/>
    <col min="8" max="10" width="22.140625" style="781" customWidth="1"/>
    <col min="11" max="11" width="11.42578125" style="781" customWidth="1"/>
    <col min="12" max="16384" width="9.140625" style="775"/>
  </cols>
  <sheetData>
    <row r="1" spans="1:12" ht="30.75" customHeight="1">
      <c r="A1" s="802"/>
      <c r="B1" s="791"/>
      <c r="C1" s="771" t="s">
        <v>326</v>
      </c>
      <c r="D1" s="771"/>
      <c r="E1" s="771"/>
      <c r="F1" s="771"/>
      <c r="G1" s="771"/>
      <c r="H1" s="771"/>
      <c r="I1" s="771"/>
      <c r="J1" s="771"/>
      <c r="K1" s="771"/>
    </row>
    <row r="2" spans="1:12" ht="7.5" customHeight="1">
      <c r="A2" s="776"/>
      <c r="B2" s="777"/>
      <c r="C2" s="779"/>
      <c r="D2" s="779"/>
      <c r="E2" s="779"/>
      <c r="F2" s="779"/>
      <c r="G2" s="779"/>
      <c r="H2" s="779"/>
      <c r="I2" s="779"/>
      <c r="J2" s="779"/>
      <c r="K2" s="779"/>
    </row>
    <row r="3" spans="1:12" ht="27" customHeight="1">
      <c r="A3" s="778"/>
      <c r="B3" s="777"/>
      <c r="C3" s="770"/>
      <c r="D3" s="779"/>
      <c r="E3" s="779"/>
      <c r="F3" s="779"/>
      <c r="G3" s="770"/>
      <c r="H3" s="779"/>
      <c r="I3" s="779"/>
      <c r="J3" s="779"/>
      <c r="K3" s="779"/>
    </row>
    <row r="4" spans="1:12" ht="27" customHeight="1">
      <c r="A4" s="778"/>
      <c r="B4" s="777"/>
      <c r="C4" s="795" t="s">
        <v>45</v>
      </c>
      <c r="D4" s="779"/>
      <c r="E4" s="779"/>
      <c r="F4" s="779"/>
      <c r="G4" s="757" t="s">
        <v>368</v>
      </c>
      <c r="H4" s="779"/>
      <c r="I4" s="779"/>
      <c r="J4" s="779"/>
      <c r="K4" s="779"/>
    </row>
    <row r="5" spans="1:12" s="777" customFormat="1" ht="17.25" customHeight="1">
      <c r="A5" s="776"/>
      <c r="C5" s="817"/>
      <c r="D5" s="1740"/>
      <c r="E5" s="1740"/>
      <c r="F5" s="1740"/>
      <c r="G5" s="817"/>
      <c r="H5" s="1740"/>
      <c r="I5" s="1740"/>
      <c r="J5" s="836"/>
      <c r="K5" s="836"/>
      <c r="L5" s="792"/>
    </row>
    <row r="6" spans="1:12" s="783" customFormat="1" ht="17.25" customHeight="1">
      <c r="A6" s="782"/>
      <c r="C6" s="790" t="s">
        <v>327</v>
      </c>
      <c r="D6" s="1564" t="s">
        <v>419</v>
      </c>
      <c r="E6" s="1564" t="s">
        <v>420</v>
      </c>
      <c r="F6" s="1740"/>
      <c r="G6" s="790" t="s">
        <v>327</v>
      </c>
      <c r="H6" s="1564" t="s">
        <v>419</v>
      </c>
      <c r="I6" s="1564" t="s">
        <v>420</v>
      </c>
      <c r="J6" s="1564" t="s">
        <v>476</v>
      </c>
      <c r="K6" s="823"/>
    </row>
    <row r="7" spans="1:12" s="785" customFormat="1" ht="20.25" customHeight="1">
      <c r="A7" s="784"/>
      <c r="C7" s="50" t="s">
        <v>328</v>
      </c>
      <c r="D7" s="1594">
        <v>605338</v>
      </c>
      <c r="E7" s="1594">
        <v>626061.03725099994</v>
      </c>
      <c r="F7" s="794"/>
      <c r="G7" s="761" t="s">
        <v>113</v>
      </c>
      <c r="H7" s="1592">
        <v>26194</v>
      </c>
      <c r="I7" s="1592">
        <v>27157.398079999999</v>
      </c>
      <c r="J7" s="1592">
        <v>138487.23736500001</v>
      </c>
      <c r="K7" s="794"/>
    </row>
    <row r="8" spans="1:12" s="785" customFormat="1" ht="20.25" customHeight="1">
      <c r="A8" s="784"/>
      <c r="C8" s="50" t="s">
        <v>329</v>
      </c>
      <c r="D8" s="1594">
        <v>0</v>
      </c>
      <c r="E8" s="1594">
        <v>0</v>
      </c>
      <c r="F8" s="794"/>
      <c r="G8" s="765" t="s">
        <v>352</v>
      </c>
      <c r="H8" s="1591">
        <v>118914</v>
      </c>
      <c r="I8" s="1591">
        <v>120853.24215799999</v>
      </c>
      <c r="J8" s="1591">
        <v>463602.62161600002</v>
      </c>
      <c r="K8" s="794"/>
    </row>
    <row r="9" spans="1:12" s="785" customFormat="1" ht="20.25" customHeight="1">
      <c r="A9" s="784"/>
      <c r="C9" s="50" t="s">
        <v>330</v>
      </c>
      <c r="D9" s="1594">
        <v>83082</v>
      </c>
      <c r="E9" s="1594">
        <v>87633.493533000001</v>
      </c>
      <c r="F9" s="794"/>
      <c r="G9" s="765" t="s">
        <v>353</v>
      </c>
      <c r="H9" s="1598">
        <v>153520</v>
      </c>
      <c r="I9" s="1598">
        <v>156646.82308199999</v>
      </c>
      <c r="J9" s="1598">
        <v>599549.68335299997</v>
      </c>
      <c r="K9" s="794"/>
      <c r="L9" s="824"/>
    </row>
    <row r="10" spans="1:12" s="785" customFormat="1" ht="20.25" customHeight="1">
      <c r="A10" s="784"/>
      <c r="C10" s="50" t="s">
        <v>331</v>
      </c>
      <c r="D10" s="1594">
        <v>7892224</v>
      </c>
      <c r="E10" s="1594">
        <v>77935.065068729993</v>
      </c>
      <c r="F10" s="794"/>
      <c r="G10" s="765" t="s">
        <v>354</v>
      </c>
      <c r="H10" s="1598">
        <v>34606</v>
      </c>
      <c r="I10" s="1598">
        <v>35793.580924000002</v>
      </c>
      <c r="J10" s="1598">
        <v>135947.06173700001</v>
      </c>
      <c r="K10" s="794"/>
    </row>
    <row r="11" spans="1:12" s="785" customFormat="1" ht="20.25" customHeight="1">
      <c r="A11" s="784"/>
      <c r="C11" s="50" t="s">
        <v>332</v>
      </c>
      <c r="D11" s="1594">
        <v>21586</v>
      </c>
      <c r="E11" s="1594">
        <v>20193.161414999999</v>
      </c>
      <c r="F11" s="794"/>
      <c r="G11" s="765" t="s">
        <v>355</v>
      </c>
      <c r="H11" s="1591">
        <v>6199</v>
      </c>
      <c r="I11" s="1591">
        <v>7768.5165379999999</v>
      </c>
      <c r="J11" s="1591">
        <v>41623.646499000002</v>
      </c>
      <c r="K11" s="794"/>
    </row>
    <row r="12" spans="1:12" s="785" customFormat="1" ht="20.25" customHeight="1">
      <c r="A12" s="784"/>
      <c r="C12" s="50" t="s">
        <v>333</v>
      </c>
      <c r="D12" s="1594">
        <v>34004</v>
      </c>
      <c r="E12" s="1594">
        <v>33856.404331999998</v>
      </c>
      <c r="F12" s="794"/>
      <c r="G12" s="765" t="s">
        <v>356</v>
      </c>
      <c r="H12" s="1598">
        <v>268770</v>
      </c>
      <c r="I12" s="1598">
        <v>275141.56188499997</v>
      </c>
      <c r="J12" s="1598">
        <v>1072999.1234820001</v>
      </c>
      <c r="K12" s="794"/>
    </row>
    <row r="13" spans="1:12" s="785" customFormat="1" ht="20.25" customHeight="1">
      <c r="A13" s="784"/>
      <c r="C13" s="50" t="s">
        <v>334</v>
      </c>
      <c r="D13" s="1594">
        <v>8864</v>
      </c>
      <c r="E13" s="1594">
        <v>19257.116666999998</v>
      </c>
      <c r="F13" s="794"/>
      <c r="G13" s="765" t="s">
        <v>357</v>
      </c>
      <c r="H13" s="1598">
        <v>262571</v>
      </c>
      <c r="I13" s="1598">
        <v>267373.04534700001</v>
      </c>
      <c r="J13" s="1598">
        <v>1031375.4769829999</v>
      </c>
      <c r="K13" s="794"/>
    </row>
    <row r="14" spans="1:12" s="785" customFormat="1" ht="20.25" customHeight="1">
      <c r="A14" s="784"/>
      <c r="C14" s="50" t="s">
        <v>335</v>
      </c>
      <c r="D14" s="1594">
        <v>25455</v>
      </c>
      <c r="E14" s="1594">
        <v>24291.926239</v>
      </c>
      <c r="F14" s="794"/>
      <c r="G14" s="765" t="s">
        <v>358</v>
      </c>
      <c r="H14" s="1598">
        <v>107</v>
      </c>
      <c r="I14" s="1598">
        <v>0</v>
      </c>
      <c r="J14" s="1598">
        <v>8708.9011030000001</v>
      </c>
      <c r="K14" s="794"/>
    </row>
    <row r="15" spans="1:12" s="787" customFormat="1" ht="20.25" customHeight="1">
      <c r="A15" s="786"/>
      <c r="C15" s="806" t="s">
        <v>336</v>
      </c>
      <c r="D15" s="1593">
        <v>8671596</v>
      </c>
      <c r="E15" s="1593">
        <v>8605993.059076</v>
      </c>
      <c r="F15" s="810"/>
      <c r="G15" s="765" t="s">
        <v>359</v>
      </c>
      <c r="H15" s="1598">
        <v>0</v>
      </c>
      <c r="I15" s="1598">
        <v>1513.886577</v>
      </c>
      <c r="J15" s="1598">
        <v>1513.886577</v>
      </c>
      <c r="K15" s="810"/>
    </row>
    <row r="16" spans="1:12" s="787" customFormat="1" ht="20.25" customHeight="1">
      <c r="A16" s="786"/>
      <c r="C16" s="807" t="s">
        <v>337</v>
      </c>
      <c r="D16" s="1594">
        <v>0</v>
      </c>
      <c r="E16" s="1594">
        <v>0</v>
      </c>
      <c r="F16" s="810"/>
      <c r="G16" s="765" t="s">
        <v>360</v>
      </c>
      <c r="H16" s="1598">
        <v>0</v>
      </c>
      <c r="I16" s="1598">
        <v>1.934269</v>
      </c>
      <c r="J16" s="1598">
        <v>253.82106099999999</v>
      </c>
      <c r="K16" s="810"/>
    </row>
    <row r="17" spans="1:11" s="785" customFormat="1" ht="20.25" customHeight="1">
      <c r="A17" s="784"/>
      <c r="C17" s="807" t="s">
        <v>338</v>
      </c>
      <c r="D17" s="1594">
        <v>6231172</v>
      </c>
      <c r="E17" s="1594">
        <v>6121802.5539760003</v>
      </c>
      <c r="F17" s="794"/>
      <c r="G17" s="765" t="s">
        <v>361</v>
      </c>
      <c r="H17" s="1598">
        <v>0</v>
      </c>
      <c r="I17" s="1598">
        <v>0</v>
      </c>
      <c r="J17" s="1598">
        <v>0</v>
      </c>
      <c r="K17" s="794"/>
    </row>
    <row r="18" spans="1:11" s="785" customFormat="1" ht="20.25" customHeight="1">
      <c r="A18" s="784"/>
      <c r="C18" s="807" t="s">
        <v>339</v>
      </c>
      <c r="D18" s="1594">
        <v>43711</v>
      </c>
      <c r="E18" s="1594">
        <v>41963.900953999997</v>
      </c>
      <c r="F18" s="794"/>
      <c r="G18" s="765" t="s">
        <v>112</v>
      </c>
      <c r="H18" s="1598">
        <v>-57956</v>
      </c>
      <c r="I18" s="1598">
        <v>-64766.115267000001</v>
      </c>
      <c r="J18" s="1598">
        <v>-221863.15752000001</v>
      </c>
      <c r="K18" s="794"/>
    </row>
    <row r="19" spans="1:11" s="785" customFormat="1" ht="20.25" customHeight="1">
      <c r="A19" s="784"/>
      <c r="C19" s="807" t="s">
        <v>340</v>
      </c>
      <c r="D19" s="1594">
        <v>637479</v>
      </c>
      <c r="E19" s="1594">
        <v>625935.45332900004</v>
      </c>
      <c r="F19" s="794"/>
      <c r="G19" s="765" t="s">
        <v>362</v>
      </c>
      <c r="H19" s="1598">
        <v>-41070</v>
      </c>
      <c r="I19" s="1598">
        <v>-38214.066194999999</v>
      </c>
      <c r="J19" s="1598">
        <v>-155352.481971</v>
      </c>
      <c r="K19" s="794"/>
    </row>
    <row r="20" spans="1:11" s="787" customFormat="1" ht="20.25" customHeight="1">
      <c r="A20" s="786"/>
      <c r="C20" s="807" t="s">
        <v>341</v>
      </c>
      <c r="D20" s="1594">
        <f>D21-SUM(D16:D19)</f>
        <v>151692</v>
      </c>
      <c r="E20" s="1594">
        <v>116245.906768</v>
      </c>
      <c r="F20" s="794"/>
      <c r="G20" s="765" t="s">
        <v>363</v>
      </c>
      <c r="H20" s="1598">
        <v>-40936</v>
      </c>
      <c r="I20" s="1598">
        <v>-44690.684233</v>
      </c>
      <c r="J20" s="1591">
        <v>-163536.377198</v>
      </c>
      <c r="K20" s="794"/>
    </row>
    <row r="21" spans="1:11" s="785" customFormat="1" ht="20.25" customHeight="1">
      <c r="A21" s="784"/>
      <c r="C21" s="806" t="s">
        <v>342</v>
      </c>
      <c r="D21" s="1593">
        <v>7064054</v>
      </c>
      <c r="E21" s="1593">
        <v>6973705.4352040002</v>
      </c>
      <c r="F21" s="794"/>
      <c r="G21" s="768" t="s">
        <v>104</v>
      </c>
      <c r="H21" s="1592">
        <v>-642</v>
      </c>
      <c r="I21" s="1592">
        <v>-1121.582958</v>
      </c>
      <c r="J21" s="1592">
        <v>-5218.5593630000003</v>
      </c>
      <c r="K21" s="794"/>
    </row>
    <row r="22" spans="1:11" s="785" customFormat="1" ht="20.25" customHeight="1">
      <c r="A22" s="784"/>
      <c r="C22" s="807" t="s">
        <v>343</v>
      </c>
      <c r="D22" s="1594">
        <v>896331</v>
      </c>
      <c r="E22" s="1594">
        <v>896331</v>
      </c>
      <c r="F22" s="794"/>
      <c r="G22" s="803" t="s">
        <v>364</v>
      </c>
      <c r="H22" s="1591">
        <v>0</v>
      </c>
      <c r="I22" s="1591">
        <v>0</v>
      </c>
      <c r="J22" s="1591">
        <v>0</v>
      </c>
      <c r="K22" s="794"/>
    </row>
    <row r="23" spans="1:11" s="787" customFormat="1" ht="20.25" customHeight="1">
      <c r="A23" s="786"/>
      <c r="C23" s="807" t="s">
        <v>344</v>
      </c>
      <c r="D23" s="1594">
        <v>127097</v>
      </c>
      <c r="E23" s="1594">
        <v>127096.55</v>
      </c>
      <c r="F23" s="810"/>
      <c r="G23" s="760" t="s">
        <v>365</v>
      </c>
      <c r="H23" s="1591">
        <v>-642</v>
      </c>
      <c r="I23" s="1592">
        <v>-1121.582958</v>
      </c>
      <c r="J23" s="1591">
        <v>-5218.5593630000003</v>
      </c>
      <c r="K23" s="810"/>
    </row>
    <row r="24" spans="1:11" s="785" customFormat="1" ht="20.25" customHeight="1">
      <c r="A24" s="784"/>
      <c r="C24" s="807" t="s">
        <v>345</v>
      </c>
      <c r="D24" s="1594">
        <v>27677</v>
      </c>
      <c r="E24" s="1594">
        <v>32541.734372999999</v>
      </c>
      <c r="F24" s="794"/>
      <c r="G24" s="767" t="s">
        <v>105</v>
      </c>
      <c r="H24" s="1592">
        <v>25552</v>
      </c>
      <c r="I24" s="1592">
        <v>26035.815122</v>
      </c>
      <c r="J24" s="1592">
        <v>133268.678002</v>
      </c>
      <c r="K24" s="794"/>
    </row>
    <row r="25" spans="1:11" s="787" customFormat="1" ht="20.25" customHeight="1">
      <c r="A25" s="786"/>
      <c r="C25" s="807" t="s">
        <v>346</v>
      </c>
      <c r="D25" s="1595">
        <v>556438</v>
      </c>
      <c r="E25" s="1595">
        <v>576318.33949899999</v>
      </c>
      <c r="F25" s="822"/>
      <c r="G25" s="765" t="s">
        <v>366</v>
      </c>
      <c r="H25" s="1591">
        <v>-6149</v>
      </c>
      <c r="I25" s="1591">
        <v>6155.1403749999999</v>
      </c>
      <c r="J25" s="1591">
        <v>32054.764313</v>
      </c>
      <c r="K25" s="822"/>
    </row>
    <row r="26" spans="1:11" s="787" customFormat="1" ht="20.25" customHeight="1">
      <c r="A26" s="786"/>
      <c r="C26" s="808" t="s">
        <v>347</v>
      </c>
      <c r="D26" s="1596">
        <v>1607542</v>
      </c>
      <c r="E26" s="1596">
        <v>1632287.623872</v>
      </c>
      <c r="F26" s="822"/>
      <c r="G26" s="1748" t="s">
        <v>367</v>
      </c>
      <c r="H26" s="1743">
        <v>19403</v>
      </c>
      <c r="I26" s="1743">
        <v>19880.674747000001</v>
      </c>
      <c r="J26" s="1743">
        <v>101213.91368899999</v>
      </c>
      <c r="K26" s="822"/>
    </row>
    <row r="27" spans="1:11" s="787" customFormat="1" ht="20.25" customHeight="1" thickBot="1">
      <c r="A27" s="786"/>
      <c r="C27" s="809" t="s">
        <v>348</v>
      </c>
      <c r="D27" s="1597">
        <v>8671596</v>
      </c>
      <c r="E27" s="1597">
        <v>8605993.059076</v>
      </c>
      <c r="F27" s="810"/>
      <c r="G27" s="1749"/>
      <c r="H27" s="1744"/>
      <c r="I27" s="1744"/>
      <c r="J27" s="1744"/>
      <c r="K27" s="810"/>
    </row>
    <row r="28" spans="1:11" s="787" customFormat="1" ht="5.25" customHeight="1">
      <c r="A28" s="786"/>
      <c r="C28" s="825"/>
      <c r="D28" s="810"/>
      <c r="E28" s="810"/>
      <c r="F28" s="810"/>
      <c r="G28" s="828"/>
      <c r="H28" s="810"/>
      <c r="I28" s="810"/>
      <c r="J28" s="810"/>
      <c r="K28" s="810"/>
    </row>
    <row r="29" spans="1:11" s="787" customFormat="1" ht="17.25" customHeight="1">
      <c r="A29" s="786"/>
      <c r="C29" s="825"/>
      <c r="D29" s="810"/>
      <c r="E29" s="810"/>
      <c r="F29" s="810"/>
      <c r="G29" s="764"/>
      <c r="H29" s="810"/>
      <c r="I29" s="810"/>
      <c r="J29" s="810"/>
      <c r="K29" s="810"/>
    </row>
    <row r="30" spans="1:11" s="787" customFormat="1" ht="27.75" customHeight="1">
      <c r="A30" s="786"/>
      <c r="C30" s="795" t="s">
        <v>477</v>
      </c>
      <c r="D30" s="810"/>
      <c r="E30" s="810"/>
      <c r="F30" s="810"/>
      <c r="H30" s="810"/>
      <c r="I30" s="810"/>
      <c r="J30" s="810"/>
      <c r="K30" s="810"/>
    </row>
    <row r="31" spans="1:11" s="814" customFormat="1" ht="17.25" customHeight="1">
      <c r="A31" s="815"/>
      <c r="C31" s="790" t="s">
        <v>327</v>
      </c>
      <c r="D31" s="805" t="s">
        <v>370</v>
      </c>
      <c r="E31" s="804" t="s">
        <v>369</v>
      </c>
      <c r="F31" s="38"/>
      <c r="G31" s="790" t="s">
        <v>327</v>
      </c>
      <c r="H31" s="804" t="s">
        <v>373</v>
      </c>
      <c r="I31" s="38"/>
      <c r="J31" s="38"/>
      <c r="K31" s="38"/>
    </row>
    <row r="32" spans="1:11" s="814" customFormat="1" ht="17.25" customHeight="1">
      <c r="A32" s="813"/>
      <c r="C32" s="796" t="s">
        <v>349</v>
      </c>
      <c r="D32" s="1563">
        <v>4282674.3150340002</v>
      </c>
      <c r="E32" s="1745">
        <v>13059</v>
      </c>
      <c r="F32" s="820"/>
      <c r="G32" s="797" t="s">
        <v>371</v>
      </c>
      <c r="H32" s="1599">
        <v>9024278.7265699953</v>
      </c>
      <c r="I32" s="820"/>
      <c r="J32" s="820"/>
      <c r="K32" s="820"/>
    </row>
    <row r="33" spans="1:11" s="814" customFormat="1" ht="17.25" customHeight="1">
      <c r="A33" s="813"/>
      <c r="C33" s="798" t="s">
        <v>350</v>
      </c>
      <c r="D33" s="818">
        <v>573575.53119899996</v>
      </c>
      <c r="E33" s="1746"/>
      <c r="F33" s="820"/>
      <c r="G33" s="799" t="s">
        <v>372</v>
      </c>
      <c r="H33" s="1600">
        <v>1767647.8558729989</v>
      </c>
      <c r="I33" s="820"/>
      <c r="J33" s="820"/>
      <c r="K33" s="820"/>
    </row>
    <row r="34" spans="1:11" s="812" customFormat="1" ht="17.25" customHeight="1" thickBot="1">
      <c r="A34" s="811"/>
      <c r="C34" s="800" t="s">
        <v>351</v>
      </c>
      <c r="D34" s="819">
        <v>1975444.7387389999</v>
      </c>
      <c r="E34" s="1747"/>
      <c r="F34" s="821"/>
      <c r="G34" s="801" t="s">
        <v>350</v>
      </c>
      <c r="H34" s="1601">
        <v>1170316.3847389994</v>
      </c>
      <c r="I34" s="821"/>
      <c r="J34" s="821"/>
      <c r="K34" s="821"/>
    </row>
    <row r="35" spans="1:11" s="814" customFormat="1" ht="4.5" customHeight="1" thickTop="1">
      <c r="A35" s="813"/>
      <c r="C35" s="826"/>
      <c r="D35" s="826"/>
      <c r="E35" s="826"/>
      <c r="F35" s="826"/>
      <c r="G35" s="826"/>
      <c r="H35" s="826"/>
      <c r="I35" s="826"/>
      <c r="J35" s="826"/>
      <c r="K35" s="826"/>
    </row>
    <row r="36" spans="1:11" s="789" customFormat="1" ht="17.25" customHeight="1">
      <c r="A36" s="788"/>
      <c r="C36" s="827"/>
      <c r="D36" s="816"/>
      <c r="E36" s="816"/>
      <c r="F36" s="816"/>
      <c r="G36" s="827"/>
      <c r="H36" s="816"/>
      <c r="I36" s="816"/>
      <c r="J36" s="816"/>
      <c r="K36" s="816"/>
    </row>
    <row r="37" spans="1:11" ht="18.75" hidden="1" customHeight="1">
      <c r="A37" s="780"/>
      <c r="C37" s="793" t="s">
        <v>9</v>
      </c>
      <c r="D37" s="793"/>
      <c r="E37" s="793"/>
      <c r="F37" s="793"/>
      <c r="G37" s="793" t="s">
        <v>9</v>
      </c>
      <c r="H37" s="793"/>
      <c r="I37" s="793"/>
      <c r="J37" s="793"/>
      <c r="K37" s="793"/>
    </row>
    <row r="38" spans="1:11" ht="18.75" hidden="1" customHeight="1">
      <c r="A38" s="780"/>
      <c r="C38" s="793" t="s">
        <v>10</v>
      </c>
      <c r="D38" s="793"/>
      <c r="E38" s="793"/>
      <c r="F38" s="793"/>
      <c r="G38" s="793" t="s">
        <v>10</v>
      </c>
      <c r="H38" s="793"/>
      <c r="I38" s="793"/>
      <c r="J38" s="793"/>
      <c r="K38" s="793"/>
    </row>
    <row r="39" spans="1:11" ht="18.75" hidden="1" customHeight="1">
      <c r="A39" s="780"/>
      <c r="C39" s="781" t="s">
        <v>11</v>
      </c>
      <c r="G39" s="781" t="s">
        <v>11</v>
      </c>
    </row>
    <row r="40" spans="1:11">
      <c r="A40" s="780"/>
    </row>
  </sheetData>
  <mergeCells count="8">
    <mergeCell ref="J26:J27"/>
    <mergeCell ref="E32:E34"/>
    <mergeCell ref="H5:I5"/>
    <mergeCell ref="D5:E5"/>
    <mergeCell ref="F5:F6"/>
    <mergeCell ref="I26:I27"/>
    <mergeCell ref="H26:H27"/>
    <mergeCell ref="G26:G27"/>
  </mergeCells>
  <phoneticPr fontId="6" type="noConversion"/>
  <pageMargins left="0.43307086614173229" right="0.23622047244094491" top="0.62992125984251968" bottom="0.35433070866141736" header="0.15748031496062992" footer="0.15748031496062992"/>
  <pageSetup paperSize="9" scale="70" orientation="landscape" useFirstPageNumber="1" r:id="rId1"/>
  <headerFooter>
    <oddHeader>&amp;R&amp;"Trebuchet MS,보통"&amp;12
www.wooribank.com</oddHeader>
    <oddFooter xml:space="preserve">&amp;R&amp;"Trebuchet MS,보통"Page  20
</oddFooter>
  </headerFooter>
  <ignoredErrors>
    <ignoredError sqref="D20" formulaRange="1"/>
  </ignoredError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showGridLines="0" view="pageBreakPreview" zoomScale="80" zoomScaleNormal="90" zoomScaleSheetLayoutView="80" workbookViewId="0">
      <selection activeCell="S11" sqref="S11"/>
    </sheetView>
  </sheetViews>
  <sheetFormatPr defaultRowHeight="20.25"/>
  <cols>
    <col min="1" max="1" width="18.28515625" style="743" customWidth="1"/>
    <col min="2" max="2" width="1.5703125" style="743" customWidth="1"/>
    <col min="3" max="3" width="21.140625" style="743" customWidth="1"/>
    <col min="4" max="4" width="8.42578125" style="743" customWidth="1"/>
    <col min="5" max="6" width="8" style="743" customWidth="1"/>
    <col min="7" max="7" width="9.140625" style="743" customWidth="1"/>
    <col min="8" max="9" width="8" style="743" customWidth="1"/>
    <col min="10" max="10" width="8.28515625" style="743" customWidth="1"/>
    <col min="11" max="11" width="8" style="743" customWidth="1"/>
    <col min="12" max="17" width="8.140625" style="743" customWidth="1"/>
    <col min="18" max="18" width="9.28515625" style="743" customWidth="1"/>
    <col min="19" max="21" width="15.7109375" style="743" customWidth="1"/>
    <col min="22" max="16384" width="9.140625" style="743"/>
  </cols>
  <sheetData>
    <row r="1" spans="1:19" ht="30" customHeight="1">
      <c r="A1" s="769"/>
      <c r="B1" s="830"/>
      <c r="C1" s="1698" t="s">
        <v>374</v>
      </c>
      <c r="D1" s="1698"/>
      <c r="E1" s="1698"/>
      <c r="F1" s="1698"/>
      <c r="G1" s="1698"/>
      <c r="H1" s="1698"/>
      <c r="I1" s="1698"/>
      <c r="J1" s="763"/>
      <c r="K1" s="763"/>
      <c r="L1" s="835"/>
      <c r="M1" s="835"/>
      <c r="N1" s="835"/>
      <c r="O1" s="835"/>
      <c r="P1" s="835"/>
      <c r="Q1" s="835"/>
      <c r="R1" s="830"/>
      <c r="S1" s="831"/>
    </row>
    <row r="2" spans="1:19">
      <c r="A2" s="832"/>
      <c r="R2" s="831"/>
      <c r="S2" s="831"/>
    </row>
    <row r="3" spans="1:19">
      <c r="A3" s="832"/>
      <c r="R3" s="831"/>
      <c r="S3" s="831"/>
    </row>
    <row r="4" spans="1:19" s="758" customFormat="1" ht="15.75">
      <c r="A4" s="744"/>
      <c r="C4" s="1549" t="s">
        <v>375</v>
      </c>
      <c r="D4" s="745"/>
      <c r="E4" s="745"/>
      <c r="F4" s="745"/>
      <c r="G4" s="745"/>
      <c r="H4" s="745"/>
      <c r="I4" s="745"/>
      <c r="J4" s="745"/>
      <c r="K4" s="745"/>
      <c r="L4" s="745"/>
      <c r="M4" s="745"/>
      <c r="N4" s="745"/>
      <c r="O4" s="745"/>
      <c r="P4" s="745"/>
      <c r="Q4" s="745"/>
      <c r="R4" s="745"/>
      <c r="S4" s="745"/>
    </row>
    <row r="5" spans="1:19" s="745" customFormat="1" ht="12">
      <c r="A5" s="744"/>
    </row>
    <row r="6" spans="1:19" s="745" customFormat="1" ht="27" customHeight="1">
      <c r="A6" s="744"/>
      <c r="D6" s="1754" t="s">
        <v>422</v>
      </c>
      <c r="E6" s="1755"/>
      <c r="F6" s="1754" t="s">
        <v>423</v>
      </c>
      <c r="G6" s="1755"/>
      <c r="H6" s="1754" t="s">
        <v>416</v>
      </c>
      <c r="I6" s="1755"/>
      <c r="J6" s="1754" t="s">
        <v>417</v>
      </c>
      <c r="K6" s="1755"/>
      <c r="L6" s="1754" t="s">
        <v>418</v>
      </c>
      <c r="M6" s="1755"/>
      <c r="N6" s="1756" t="s">
        <v>419</v>
      </c>
      <c r="O6" s="1757"/>
      <c r="P6" s="1756" t="s">
        <v>420</v>
      </c>
      <c r="Q6" s="1757"/>
      <c r="R6" s="756"/>
    </row>
    <row r="7" spans="1:19" s="745" customFormat="1" ht="27" customHeight="1">
      <c r="A7" s="744"/>
      <c r="C7" s="759" t="s">
        <v>46</v>
      </c>
      <c r="D7" s="833" t="s">
        <v>190</v>
      </c>
      <c r="E7" s="834" t="s">
        <v>383</v>
      </c>
      <c r="F7" s="833" t="s">
        <v>190</v>
      </c>
      <c r="G7" s="834" t="s">
        <v>383</v>
      </c>
      <c r="H7" s="833" t="s">
        <v>190</v>
      </c>
      <c r="I7" s="834" t="s">
        <v>383</v>
      </c>
      <c r="J7" s="833" t="s">
        <v>190</v>
      </c>
      <c r="K7" s="834" t="s">
        <v>383</v>
      </c>
      <c r="L7" s="833" t="s">
        <v>190</v>
      </c>
      <c r="M7" s="834" t="s">
        <v>383</v>
      </c>
      <c r="N7" s="833" t="s">
        <v>190</v>
      </c>
      <c r="O7" s="834" t="s">
        <v>383</v>
      </c>
      <c r="P7" s="833" t="s">
        <v>190</v>
      </c>
      <c r="Q7" s="834" t="s">
        <v>383</v>
      </c>
    </row>
    <row r="8" spans="1:19" s="745" customFormat="1" ht="27" customHeight="1">
      <c r="A8" s="744"/>
      <c r="C8" s="772" t="s">
        <v>377</v>
      </c>
      <c r="D8" s="1602">
        <f t="shared" ref="D8:Q8" si="0">D9+D10+D11+D12+D13</f>
        <v>6231.25</v>
      </c>
      <c r="E8" s="1580">
        <f t="shared" si="0"/>
        <v>128.541</v>
      </c>
      <c r="F8" s="1602">
        <f t="shared" si="0"/>
        <v>6430.9969999999994</v>
      </c>
      <c r="G8" s="1580">
        <f t="shared" si="0"/>
        <v>148.48299999999998</v>
      </c>
      <c r="H8" s="1602">
        <f t="shared" si="0"/>
        <v>6682.3406644420011</v>
      </c>
      <c r="I8" s="1580">
        <f t="shared" si="0"/>
        <v>155.36799999999999</v>
      </c>
      <c r="J8" s="1602">
        <f t="shared" si="0"/>
        <v>6630.7179999999998</v>
      </c>
      <c r="K8" s="1580">
        <f t="shared" si="0"/>
        <v>171.35000000000002</v>
      </c>
      <c r="L8" s="1602">
        <f t="shared" si="0"/>
        <v>6758.9196551189998</v>
      </c>
      <c r="M8" s="1580">
        <f t="shared" si="0"/>
        <v>167.00223</v>
      </c>
      <c r="N8" s="1602">
        <f t="shared" si="0"/>
        <v>6987.2699999999995</v>
      </c>
      <c r="O8" s="1580">
        <f t="shared" si="0"/>
        <v>178.524</v>
      </c>
      <c r="P8" s="1562">
        <f t="shared" si="0"/>
        <v>6833.9385874850004</v>
      </c>
      <c r="Q8" s="1517">
        <f t="shared" si="0"/>
        <v>182.54899699999999</v>
      </c>
    </row>
    <row r="9" spans="1:19" s="745" customFormat="1" ht="27" customHeight="1">
      <c r="A9" s="744"/>
      <c r="C9" s="766" t="s">
        <v>378</v>
      </c>
      <c r="D9" s="1603">
        <v>5881.3850000000002</v>
      </c>
      <c r="E9" s="1576">
        <v>55.515000000000001</v>
      </c>
      <c r="F9" s="1603">
        <v>6038.1549999999997</v>
      </c>
      <c r="G9" s="1576">
        <v>55.308</v>
      </c>
      <c r="H9" s="1603">
        <v>6303.3756283709999</v>
      </c>
      <c r="I9" s="1576">
        <v>66.317999999999998</v>
      </c>
      <c r="J9" s="1605">
        <v>6230.8789999999999</v>
      </c>
      <c r="K9" s="1577">
        <v>65.298000000000002</v>
      </c>
      <c r="L9" s="1605">
        <v>6358.7611051659997</v>
      </c>
      <c r="M9" s="1577">
        <v>65.797413000000006</v>
      </c>
      <c r="N9" s="1605">
        <v>6571.2479999999996</v>
      </c>
      <c r="O9" s="1577">
        <v>67.099000000000004</v>
      </c>
      <c r="P9" s="1561">
        <f t="shared" ref="P9:Q13" si="1">M24</f>
        <v>6427.4035180770006</v>
      </c>
      <c r="Q9" s="1474">
        <f t="shared" si="1"/>
        <v>66.508997000000008</v>
      </c>
    </row>
    <row r="10" spans="1:19" s="745" customFormat="1" ht="27" customHeight="1">
      <c r="A10" s="744"/>
      <c r="C10" s="766" t="s">
        <v>379</v>
      </c>
      <c r="D10" s="1603">
        <v>305.52199999999999</v>
      </c>
      <c r="E10" s="1576">
        <v>39.219000000000001</v>
      </c>
      <c r="F10" s="1603">
        <v>329.08</v>
      </c>
      <c r="G10" s="1576">
        <v>43.244</v>
      </c>
      <c r="H10" s="1603">
        <v>328.18256892599999</v>
      </c>
      <c r="I10" s="1576">
        <v>54.71</v>
      </c>
      <c r="J10" s="1605">
        <v>330.18299999999999</v>
      </c>
      <c r="K10" s="1577">
        <v>57.322000000000003</v>
      </c>
      <c r="L10" s="1605">
        <v>339.36560965199999</v>
      </c>
      <c r="M10" s="1577">
        <v>59.627769000000001</v>
      </c>
      <c r="N10" s="1605">
        <v>346.63900000000001</v>
      </c>
      <c r="O10" s="1577">
        <v>62.734999999999999</v>
      </c>
      <c r="P10" s="1561">
        <f t="shared" si="1"/>
        <v>349.88352726400001</v>
      </c>
      <c r="Q10" s="1474">
        <f t="shared" si="1"/>
        <v>75.087000000000003</v>
      </c>
    </row>
    <row r="11" spans="1:19" s="745" customFormat="1" ht="27" customHeight="1">
      <c r="A11" s="744"/>
      <c r="C11" s="766" t="s">
        <v>380</v>
      </c>
      <c r="D11" s="1603">
        <v>0</v>
      </c>
      <c r="E11" s="1576">
        <v>0</v>
      </c>
      <c r="F11" s="1603">
        <v>0</v>
      </c>
      <c r="G11" s="1576">
        <v>0</v>
      </c>
      <c r="H11" s="1603">
        <v>0</v>
      </c>
      <c r="I11" s="1576">
        <v>0</v>
      </c>
      <c r="J11" s="1605">
        <v>0</v>
      </c>
      <c r="K11" s="1577">
        <v>0</v>
      </c>
      <c r="L11" s="1605">
        <v>0</v>
      </c>
      <c r="M11" s="1577">
        <v>0</v>
      </c>
      <c r="N11" s="1605">
        <v>0</v>
      </c>
      <c r="O11" s="1577">
        <v>0</v>
      </c>
      <c r="P11" s="1561">
        <f t="shared" si="1"/>
        <v>0</v>
      </c>
      <c r="Q11" s="1474">
        <f t="shared" si="1"/>
        <v>0</v>
      </c>
    </row>
    <row r="12" spans="1:19" s="745" customFormat="1" ht="27" customHeight="1">
      <c r="A12" s="744"/>
      <c r="C12" s="766" t="s">
        <v>381</v>
      </c>
      <c r="D12" s="1603">
        <v>30.527000000000001</v>
      </c>
      <c r="E12" s="1576">
        <v>23.003</v>
      </c>
      <c r="F12" s="1603">
        <v>46.826000000000001</v>
      </c>
      <c r="G12" s="1576">
        <v>36.347999999999999</v>
      </c>
      <c r="H12" s="1603">
        <v>31.510898783999998</v>
      </c>
      <c r="I12" s="1576">
        <v>20.922000000000001</v>
      </c>
      <c r="J12" s="1605">
        <v>46.107999999999997</v>
      </c>
      <c r="K12" s="1577">
        <v>32.081000000000003</v>
      </c>
      <c r="L12" s="1605">
        <v>39.452065408999999</v>
      </c>
      <c r="M12" s="1577">
        <v>26.958742000000001</v>
      </c>
      <c r="N12" s="1605">
        <v>46.057000000000002</v>
      </c>
      <c r="O12" s="1577">
        <v>32.25</v>
      </c>
      <c r="P12" s="1561">
        <f t="shared" si="1"/>
        <v>38.223018674000002</v>
      </c>
      <c r="Q12" s="1474">
        <f t="shared" si="1"/>
        <v>27.288999999999998</v>
      </c>
    </row>
    <row r="13" spans="1:19" s="745" customFormat="1" ht="27" customHeight="1" thickBot="1">
      <c r="A13" s="744"/>
      <c r="C13" s="773" t="s">
        <v>382</v>
      </c>
      <c r="D13" s="1604">
        <v>13.816000000000001</v>
      </c>
      <c r="E13" s="1587">
        <v>10.804</v>
      </c>
      <c r="F13" s="1604">
        <v>16.936</v>
      </c>
      <c r="G13" s="1587">
        <v>13.583</v>
      </c>
      <c r="H13" s="1604">
        <v>19.271568360999996</v>
      </c>
      <c r="I13" s="1587">
        <v>13.417999999999999</v>
      </c>
      <c r="J13" s="1606">
        <v>23.547999999999998</v>
      </c>
      <c r="K13" s="1585">
        <v>16.649000000000001</v>
      </c>
      <c r="L13" s="1606">
        <v>21.340874891999999</v>
      </c>
      <c r="M13" s="1585">
        <v>14.618306</v>
      </c>
      <c r="N13" s="1606">
        <v>23.326000000000001</v>
      </c>
      <c r="O13" s="1585">
        <v>16.440000000000001</v>
      </c>
      <c r="P13" s="1560">
        <f t="shared" si="1"/>
        <v>18.428523470000002</v>
      </c>
      <c r="Q13" s="1559">
        <f t="shared" si="1"/>
        <v>13.664</v>
      </c>
    </row>
    <row r="14" spans="1:19" s="745" customFormat="1" ht="12">
      <c r="A14" s="744"/>
    </row>
    <row r="15" spans="1:19" s="745" customFormat="1" ht="12">
      <c r="A15" s="744"/>
    </row>
    <row r="16" spans="1:19" s="745" customFormat="1" ht="12">
      <c r="A16" s="744"/>
    </row>
    <row r="17" spans="1:22" s="745" customFormat="1" ht="12">
      <c r="A17" s="744"/>
    </row>
    <row r="18" spans="1:22" s="745" customFormat="1" ht="12">
      <c r="A18" s="744"/>
    </row>
    <row r="19" spans="1:22" s="745" customFormat="1" ht="15">
      <c r="A19" s="744"/>
      <c r="C19" s="1565" t="s">
        <v>376</v>
      </c>
      <c r="Q19" s="829"/>
      <c r="R19" s="740"/>
      <c r="S19" s="774"/>
    </row>
    <row r="20" spans="1:22" s="745" customFormat="1" ht="12">
      <c r="A20" s="744"/>
      <c r="Q20" s="829"/>
      <c r="R20" s="740"/>
      <c r="S20" s="774"/>
    </row>
    <row r="21" spans="1:22" s="745" customFormat="1" ht="27" customHeight="1">
      <c r="A21" s="744"/>
      <c r="D21" s="1751" t="s">
        <v>388</v>
      </c>
      <c r="E21" s="1751"/>
      <c r="F21" s="1752"/>
      <c r="G21" s="1753" t="s">
        <v>387</v>
      </c>
      <c r="H21" s="1751"/>
      <c r="I21" s="1752"/>
      <c r="J21" s="1753" t="s">
        <v>386</v>
      </c>
      <c r="K21" s="1751"/>
      <c r="L21" s="1752"/>
      <c r="M21" s="1753" t="s">
        <v>385</v>
      </c>
      <c r="N21" s="1751"/>
      <c r="O21" s="1751"/>
      <c r="P21" s="1758"/>
      <c r="Q21" s="740"/>
      <c r="R21" s="1750"/>
      <c r="S21" s="751"/>
      <c r="T21" s="759"/>
      <c r="U21" s="739"/>
      <c r="V21" s="739"/>
    </row>
    <row r="22" spans="1:22" s="745" customFormat="1" ht="27" customHeight="1">
      <c r="A22" s="744"/>
      <c r="C22" s="759" t="s">
        <v>46</v>
      </c>
      <c r="D22" s="37" t="s">
        <v>190</v>
      </c>
      <c r="E22" s="37" t="s">
        <v>383</v>
      </c>
      <c r="F22" s="77" t="s">
        <v>384</v>
      </c>
      <c r="G22" s="41" t="s">
        <v>190</v>
      </c>
      <c r="H22" s="37" t="s">
        <v>383</v>
      </c>
      <c r="I22" s="76" t="s">
        <v>384</v>
      </c>
      <c r="J22" s="37" t="s">
        <v>190</v>
      </c>
      <c r="K22" s="37" t="s">
        <v>383</v>
      </c>
      <c r="L22" s="77" t="s">
        <v>384</v>
      </c>
      <c r="M22" s="42" t="s">
        <v>190</v>
      </c>
      <c r="N22" s="37" t="s">
        <v>383</v>
      </c>
      <c r="O22" s="77" t="s">
        <v>384</v>
      </c>
      <c r="P22" s="1759"/>
      <c r="Q22" s="762"/>
      <c r="R22" s="1750"/>
      <c r="S22" s="75"/>
      <c r="T22" s="75"/>
      <c r="U22" s="53"/>
      <c r="V22" s="53"/>
    </row>
    <row r="23" spans="1:22" s="745" customFormat="1" ht="27" customHeight="1">
      <c r="A23" s="744"/>
      <c r="C23" s="772" t="s">
        <v>377</v>
      </c>
      <c r="D23" s="1578">
        <f>D24+D25+D26+D27+D28</f>
        <v>856.67258746999994</v>
      </c>
      <c r="E23" s="1558">
        <f>E24+E25+E26+E27+E28</f>
        <v>15.966999999999999</v>
      </c>
      <c r="F23" s="1557">
        <f t="shared" ref="F23:F28" si="2">E23/D23*100</f>
        <v>1.8638392582579457</v>
      </c>
      <c r="G23" s="1556">
        <f>G24+G25+G26+G27+G28</f>
        <v>5975.0219975020009</v>
      </c>
      <c r="H23" s="1558">
        <f>H24+H25+H26+H27+H28</f>
        <v>166.09199999999998</v>
      </c>
      <c r="I23" s="1555">
        <f t="shared" ref="I23:I28" si="3">H23/G23*100</f>
        <v>2.7797721927959209</v>
      </c>
      <c r="J23" s="1578">
        <f>J24+J25+J26+J27+J28</f>
        <v>2.2440025129999999</v>
      </c>
      <c r="K23" s="1558">
        <f>K24+K25+K26+K27+K28</f>
        <v>0.48999700000000002</v>
      </c>
      <c r="L23" s="1554">
        <f>K23/J23*100</f>
        <v>21.835848986858959</v>
      </c>
      <c r="M23" s="1553">
        <f>M24+M25+M26+M27+M28</f>
        <v>6833.9385874850004</v>
      </c>
      <c r="N23" s="1517">
        <f>N24+N25+N26+N27+N28</f>
        <v>182.54899699999999</v>
      </c>
      <c r="O23" s="1569">
        <f t="shared" ref="O23:O28" si="4">N23/M23*100</f>
        <v>2.6712121372337494</v>
      </c>
      <c r="P23" s="750"/>
      <c r="Q23" s="837"/>
      <c r="R23" s="742"/>
      <c r="S23" s="74"/>
      <c r="T23" s="73"/>
      <c r="U23" s="54"/>
      <c r="V23" s="54"/>
    </row>
    <row r="24" spans="1:22" s="745" customFormat="1" ht="27" customHeight="1">
      <c r="A24" s="744"/>
      <c r="C24" s="766" t="s">
        <v>378</v>
      </c>
      <c r="D24" s="1576">
        <v>825.01398643699997</v>
      </c>
      <c r="E24" s="1571">
        <v>7.1440000000000001</v>
      </c>
      <c r="F24" s="1607">
        <f t="shared" si="2"/>
        <v>0.86592471369520629</v>
      </c>
      <c r="G24" s="1603">
        <v>5600.1455291270004</v>
      </c>
      <c r="H24" s="1571">
        <v>58.875</v>
      </c>
      <c r="I24" s="1608">
        <f t="shared" si="3"/>
        <v>1.0513119649084897</v>
      </c>
      <c r="J24" s="1576">
        <v>2.2440025129999999</v>
      </c>
      <c r="K24" s="1576">
        <v>0.48999700000000002</v>
      </c>
      <c r="L24" s="1609">
        <f>K24/J23*100</f>
        <v>21.835848986858959</v>
      </c>
      <c r="M24" s="1570">
        <f t="shared" ref="M24:N28" si="5">D24+G24+J24</f>
        <v>6427.4035180770006</v>
      </c>
      <c r="N24" s="1474">
        <f t="shared" si="5"/>
        <v>66.508997000000008</v>
      </c>
      <c r="O24" s="1569">
        <f t="shared" si="4"/>
        <v>1.0347723900163448</v>
      </c>
      <c r="P24" s="750"/>
      <c r="Q24" s="837"/>
      <c r="R24" s="755"/>
      <c r="S24" s="72"/>
      <c r="T24" s="838"/>
      <c r="U24" s="753"/>
      <c r="V24" s="753"/>
    </row>
    <row r="25" spans="1:22" s="745" customFormat="1" ht="27" customHeight="1">
      <c r="A25" s="744"/>
      <c r="C25" s="766" t="s">
        <v>379</v>
      </c>
      <c r="D25" s="1576">
        <v>24.704832681999999</v>
      </c>
      <c r="E25" s="1571">
        <v>2.649</v>
      </c>
      <c r="F25" s="1607">
        <f t="shared" si="2"/>
        <v>10.722598424761111</v>
      </c>
      <c r="G25" s="1603">
        <v>325.17869458199999</v>
      </c>
      <c r="H25" s="1571">
        <v>72.438000000000002</v>
      </c>
      <c r="I25" s="1608">
        <f t="shared" si="3"/>
        <v>22.276367181163334</v>
      </c>
      <c r="J25" s="1576">
        <v>0</v>
      </c>
      <c r="K25" s="1576">
        <v>0</v>
      </c>
      <c r="L25" s="1609">
        <v>0</v>
      </c>
      <c r="M25" s="1570">
        <f t="shared" si="5"/>
        <v>349.88352726400001</v>
      </c>
      <c r="N25" s="1474">
        <f t="shared" si="5"/>
        <v>75.087000000000003</v>
      </c>
      <c r="O25" s="1569">
        <f t="shared" si="4"/>
        <v>21.460570203793587</v>
      </c>
      <c r="P25" s="750"/>
      <c r="Q25" s="839"/>
      <c r="R25" s="740"/>
      <c r="S25" s="72"/>
      <c r="T25" s="838"/>
      <c r="U25" s="754"/>
      <c r="V25" s="754"/>
    </row>
    <row r="26" spans="1:22" s="745" customFormat="1" ht="27" customHeight="1">
      <c r="A26" s="744"/>
      <c r="C26" s="766" t="s">
        <v>380</v>
      </c>
      <c r="D26" s="1576">
        <v>0</v>
      </c>
      <c r="E26" s="1571">
        <v>0</v>
      </c>
      <c r="F26" s="1552">
        <v>0</v>
      </c>
      <c r="G26" s="1603">
        <v>0</v>
      </c>
      <c r="H26" s="1571">
        <v>0</v>
      </c>
      <c r="I26" s="1610">
        <v>0</v>
      </c>
      <c r="J26" s="1576">
        <v>0</v>
      </c>
      <c r="K26" s="1576">
        <v>0</v>
      </c>
      <c r="L26" s="1609">
        <v>0</v>
      </c>
      <c r="M26" s="1570">
        <f t="shared" si="5"/>
        <v>0</v>
      </c>
      <c r="N26" s="1474">
        <f t="shared" si="5"/>
        <v>0</v>
      </c>
      <c r="O26" s="1569">
        <v>0</v>
      </c>
      <c r="P26" s="52"/>
      <c r="Q26" s="839"/>
      <c r="R26" s="755"/>
      <c r="S26" s="72"/>
      <c r="T26" s="838"/>
      <c r="U26" s="753"/>
      <c r="V26" s="753"/>
    </row>
    <row r="27" spans="1:22" s="745" customFormat="1" ht="27" customHeight="1">
      <c r="A27" s="744"/>
      <c r="C27" s="766" t="s">
        <v>381</v>
      </c>
      <c r="D27" s="1576">
        <v>3.6892033500000001</v>
      </c>
      <c r="E27" s="1571">
        <v>3.302</v>
      </c>
      <c r="F27" s="1607">
        <f t="shared" si="2"/>
        <v>89.504418345494557</v>
      </c>
      <c r="G27" s="1603">
        <v>34.533815324000003</v>
      </c>
      <c r="H27" s="1571">
        <v>23.986999999999998</v>
      </c>
      <c r="I27" s="1608">
        <f t="shared" si="3"/>
        <v>69.459455246839539</v>
      </c>
      <c r="J27" s="1576">
        <v>0</v>
      </c>
      <c r="K27" s="1576">
        <v>0</v>
      </c>
      <c r="L27" s="1609">
        <v>0</v>
      </c>
      <c r="M27" s="1570">
        <f t="shared" si="5"/>
        <v>38.223018674000002</v>
      </c>
      <c r="N27" s="1474">
        <f t="shared" si="5"/>
        <v>27.288999999999998</v>
      </c>
      <c r="O27" s="1569">
        <f t="shared" si="4"/>
        <v>71.394151866300589</v>
      </c>
      <c r="P27" s="750"/>
      <c r="Q27" s="839"/>
      <c r="R27" s="740"/>
      <c r="S27" s="72"/>
      <c r="T27" s="838"/>
      <c r="U27" s="754"/>
      <c r="V27" s="754"/>
    </row>
    <row r="28" spans="1:22" s="745" customFormat="1" ht="27" customHeight="1" thickBot="1">
      <c r="A28" s="744"/>
      <c r="C28" s="773" t="s">
        <v>382</v>
      </c>
      <c r="D28" s="1587">
        <v>3.2645650009999998</v>
      </c>
      <c r="E28" s="1587">
        <v>2.8719999999999999</v>
      </c>
      <c r="F28" s="1551">
        <f t="shared" si="2"/>
        <v>87.974967541471855</v>
      </c>
      <c r="G28" s="1604">
        <v>15.163958469000001</v>
      </c>
      <c r="H28" s="1587">
        <v>10.792</v>
      </c>
      <c r="I28" s="1611">
        <f t="shared" si="3"/>
        <v>71.168752025154333</v>
      </c>
      <c r="J28" s="1587">
        <v>0</v>
      </c>
      <c r="K28" s="1587">
        <v>0</v>
      </c>
      <c r="L28" s="1612">
        <v>0</v>
      </c>
      <c r="M28" s="1550">
        <f t="shared" si="5"/>
        <v>18.428523470000002</v>
      </c>
      <c r="N28" s="1550">
        <f t="shared" si="5"/>
        <v>13.664</v>
      </c>
      <c r="O28" s="1568">
        <f t="shared" si="4"/>
        <v>74.145929391705081</v>
      </c>
      <c r="P28" s="750"/>
      <c r="Q28" s="839"/>
      <c r="R28" s="755"/>
      <c r="S28" s="72"/>
      <c r="T28" s="838"/>
      <c r="U28" s="753"/>
      <c r="V28" s="753"/>
    </row>
    <row r="29" spans="1:22" s="745" customFormat="1" ht="12">
      <c r="A29" s="744"/>
      <c r="H29" s="746"/>
      <c r="S29" s="72"/>
      <c r="T29" s="838"/>
      <c r="U29" s="754"/>
      <c r="V29" s="754"/>
    </row>
    <row r="30" spans="1:22" s="745" customFormat="1" ht="12">
      <c r="A30" s="744"/>
      <c r="C30" s="774" t="s">
        <v>478</v>
      </c>
      <c r="Q30" s="740"/>
      <c r="R30" s="752"/>
    </row>
    <row r="31" spans="1:22" s="745" customFormat="1" ht="12">
      <c r="A31" s="744"/>
      <c r="C31" s="741"/>
    </row>
    <row r="32" spans="1:22" s="745" customFormat="1" ht="12">
      <c r="A32" s="744"/>
      <c r="C32" s="749"/>
      <c r="D32" s="747"/>
      <c r="E32" s="747"/>
      <c r="F32" s="747"/>
      <c r="G32" s="747"/>
      <c r="H32" s="747"/>
      <c r="I32" s="747"/>
      <c r="J32" s="747"/>
      <c r="K32" s="747"/>
      <c r="L32" s="747"/>
      <c r="M32" s="747"/>
      <c r="N32" s="747"/>
      <c r="O32" s="747"/>
      <c r="P32" s="747"/>
      <c r="Q32" s="747"/>
    </row>
    <row r="33" spans="3:17" s="741" customFormat="1" ht="11.25"/>
    <row r="34" spans="3:17" s="741" customFormat="1" ht="11.25">
      <c r="C34" s="748"/>
    </row>
    <row r="35" spans="3:17">
      <c r="C35" s="741"/>
      <c r="D35" s="741"/>
      <c r="E35" s="741"/>
      <c r="F35" s="741"/>
      <c r="G35" s="741"/>
      <c r="H35" s="741"/>
      <c r="I35" s="741"/>
      <c r="J35" s="741"/>
      <c r="K35" s="741"/>
      <c r="L35" s="741"/>
      <c r="M35" s="741"/>
      <c r="N35" s="741"/>
      <c r="O35" s="741"/>
      <c r="P35" s="741"/>
      <c r="Q35" s="741"/>
    </row>
  </sheetData>
  <mergeCells count="14">
    <mergeCell ref="R21:R22"/>
    <mergeCell ref="C1:I1"/>
    <mergeCell ref="D21:F21"/>
    <mergeCell ref="G21:I21"/>
    <mergeCell ref="J21:L21"/>
    <mergeCell ref="M21:O21"/>
    <mergeCell ref="D6:E6"/>
    <mergeCell ref="F6:G6"/>
    <mergeCell ref="H6:I6"/>
    <mergeCell ref="P6:Q6"/>
    <mergeCell ref="N6:O6"/>
    <mergeCell ref="L6:M6"/>
    <mergeCell ref="J6:K6"/>
    <mergeCell ref="P21:P22"/>
  </mergeCells>
  <phoneticPr fontId="6" type="noConversion"/>
  <pageMargins left="0.43307086614173229" right="0.23622047244094491" top="0.62992125984251968" bottom="0.35433070866141736" header="0.15748031496062992" footer="0.15748031496062992"/>
  <pageSetup paperSize="9" scale="77" orientation="landscape" useFirstPageNumber="1" r:id="rId1"/>
  <headerFooter>
    <oddHeader>&amp;R&amp;"Trebuchet MS,보통"&amp;12
www.wooribank.com</oddHeader>
    <oddFooter>&amp;R&amp;"Trebuchet MS,보통"Page 21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showGridLines="0" view="pageBreakPreview" topLeftCell="A7" zoomScale="80" zoomScaleNormal="100" zoomScaleSheetLayoutView="80" workbookViewId="0">
      <selection activeCell="E32" sqref="E32"/>
    </sheetView>
  </sheetViews>
  <sheetFormatPr defaultRowHeight="23.25"/>
  <cols>
    <col min="1" max="1" width="22.28515625" style="173" customWidth="1"/>
    <col min="2" max="2" width="6.140625" style="173" customWidth="1"/>
    <col min="3" max="3" width="28.42578125" style="173" customWidth="1"/>
    <col min="4" max="8" width="11.42578125" style="173" customWidth="1"/>
    <col min="9" max="9" width="1.28515625" style="164" customWidth="1"/>
    <col min="10" max="10" width="6.28515625" style="164" customWidth="1"/>
    <col min="11" max="11" width="30.42578125" style="164" customWidth="1"/>
    <col min="12" max="16" width="11.42578125" style="164" customWidth="1"/>
    <col min="17" max="17" width="1.28515625" style="172" customWidth="1"/>
    <col min="18" max="18" width="0.5703125" style="173" customWidth="1"/>
    <col min="19" max="19" width="9.140625" style="173"/>
    <col min="20" max="20" width="14.140625" style="169" customWidth="1"/>
    <col min="21" max="16384" width="9.140625" style="173"/>
  </cols>
  <sheetData>
    <row r="1" spans="1:20" s="168" customFormat="1" ht="33" customHeight="1">
      <c r="A1" s="178"/>
      <c r="B1" s="167"/>
      <c r="C1" s="1685" t="s">
        <v>44</v>
      </c>
      <c r="D1" s="1685"/>
      <c r="E1" s="1685"/>
      <c r="F1" s="1685"/>
      <c r="G1" s="1685"/>
      <c r="H1" s="1685"/>
      <c r="I1" s="1685"/>
      <c r="J1" s="1685"/>
      <c r="K1" s="1685"/>
      <c r="L1" s="162"/>
      <c r="M1" s="162"/>
      <c r="N1" s="162"/>
      <c r="O1" s="162"/>
      <c r="P1" s="162"/>
      <c r="Q1" s="162"/>
      <c r="R1" s="167"/>
      <c r="T1" s="169"/>
    </row>
    <row r="2" spans="1:20" s="168" customFormat="1" ht="21" customHeight="1">
      <c r="A2" s="170"/>
      <c r="C2" s="223"/>
      <c r="D2" s="223"/>
      <c r="E2" s="223"/>
      <c r="F2" s="223"/>
      <c r="G2" s="223"/>
      <c r="H2" s="223"/>
      <c r="I2" s="161"/>
      <c r="J2" s="224"/>
      <c r="K2" s="224"/>
      <c r="L2" s="224"/>
      <c r="M2" s="224"/>
      <c r="N2" s="224"/>
      <c r="O2" s="224"/>
      <c r="P2" s="224"/>
      <c r="Q2" s="192"/>
      <c r="T2" s="193"/>
    </row>
    <row r="3" spans="1:20" s="168" customFormat="1">
      <c r="A3" s="170"/>
      <c r="C3" s="1686" t="s">
        <v>45</v>
      </c>
      <c r="D3" s="1686"/>
      <c r="E3" s="1686"/>
      <c r="F3" s="1686"/>
      <c r="G3" s="1686"/>
      <c r="H3" s="1686"/>
      <c r="I3" s="1686"/>
      <c r="J3" s="1686"/>
      <c r="K3" s="1686"/>
      <c r="L3" s="163"/>
      <c r="M3" s="163"/>
      <c r="N3" s="163"/>
      <c r="O3" s="163"/>
      <c r="P3" s="163"/>
      <c r="Q3" s="163"/>
      <c r="T3" s="169"/>
    </row>
    <row r="4" spans="1:20" s="168" customFormat="1" ht="26.25">
      <c r="A4" s="170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94"/>
      <c r="T4" s="169"/>
    </row>
    <row r="5" spans="1:20" s="168" customFormat="1">
      <c r="A5" s="170"/>
      <c r="C5" s="182" t="s">
        <v>46</v>
      </c>
      <c r="D5" s="882" t="s">
        <v>416</v>
      </c>
      <c r="E5" s="882" t="s">
        <v>417</v>
      </c>
      <c r="F5" s="882" t="s">
        <v>418</v>
      </c>
      <c r="G5" s="882" t="s">
        <v>419</v>
      </c>
      <c r="H5" s="882" t="s">
        <v>420</v>
      </c>
      <c r="I5" s="195"/>
      <c r="J5" s="171"/>
      <c r="K5" s="182" t="s">
        <v>46</v>
      </c>
      <c r="L5" s="884" t="s">
        <v>416</v>
      </c>
      <c r="M5" s="884" t="s">
        <v>417</v>
      </c>
      <c r="N5" s="884" t="s">
        <v>418</v>
      </c>
      <c r="O5" s="884" t="s">
        <v>419</v>
      </c>
      <c r="P5" s="884" t="s">
        <v>420</v>
      </c>
      <c r="Q5" s="195"/>
      <c r="R5" s="172"/>
      <c r="S5" s="172"/>
      <c r="T5" s="169"/>
    </row>
    <row r="6" spans="1:20" s="168" customFormat="1" ht="7.5" customHeight="1">
      <c r="A6" s="170"/>
      <c r="D6" s="1687"/>
      <c r="E6" s="1687"/>
      <c r="F6" s="1687"/>
      <c r="G6" s="1687"/>
      <c r="H6" s="1687"/>
      <c r="I6" s="1687"/>
      <c r="J6" s="174"/>
      <c r="K6" s="230"/>
      <c r="L6" s="762"/>
      <c r="M6" s="762"/>
      <c r="N6" s="762"/>
      <c r="O6" s="762"/>
      <c r="P6" s="1680"/>
      <c r="Q6" s="1680"/>
      <c r="R6" s="172"/>
      <c r="S6" s="172"/>
      <c r="T6" s="169"/>
    </row>
    <row r="7" spans="1:20" s="168" customFormat="1" ht="21.75" customHeight="1">
      <c r="A7" s="170"/>
      <c r="C7" s="186" t="s">
        <v>47</v>
      </c>
      <c r="D7" s="889">
        <v>7591.3239999999996</v>
      </c>
      <c r="E7" s="889">
        <v>7984</v>
      </c>
      <c r="F7" s="889">
        <v>7377.1237001620002</v>
      </c>
      <c r="G7" s="889">
        <v>6812.4889999999996</v>
      </c>
      <c r="H7" s="889">
        <v>6908.2860000000001</v>
      </c>
      <c r="I7" s="847"/>
      <c r="J7" s="3"/>
      <c r="K7" s="187" t="s">
        <v>66</v>
      </c>
      <c r="L7" s="907">
        <v>221020.41099999999</v>
      </c>
      <c r="M7" s="907">
        <v>222386.239</v>
      </c>
      <c r="N7" s="907">
        <v>226200.57699999999</v>
      </c>
      <c r="O7" s="907">
        <v>226344.23300000001</v>
      </c>
      <c r="P7" s="916">
        <v>234695.084</v>
      </c>
      <c r="Q7" s="857"/>
      <c r="R7" s="172"/>
      <c r="S7" s="172"/>
      <c r="T7" s="169"/>
    </row>
    <row r="8" spans="1:20" s="168" customFormat="1" ht="21.75" customHeight="1">
      <c r="A8" s="170"/>
      <c r="C8" s="188" t="s">
        <v>48</v>
      </c>
      <c r="D8" s="889">
        <v>6848.9839999999995</v>
      </c>
      <c r="E8" s="889">
        <v>7316.5950000000003</v>
      </c>
      <c r="F8" s="889">
        <v>6685.9425379840004</v>
      </c>
      <c r="G8" s="889">
        <v>6095.544920288</v>
      </c>
      <c r="H8" s="889">
        <v>6291.1260000000002</v>
      </c>
      <c r="I8" s="847"/>
      <c r="J8" s="2"/>
      <c r="K8" s="188" t="s">
        <v>67</v>
      </c>
      <c r="L8" s="897">
        <v>194612.353</v>
      </c>
      <c r="M8" s="897">
        <v>195112.65400000001</v>
      </c>
      <c r="N8" s="908">
        <v>199679.17521261499</v>
      </c>
      <c r="O8" s="908">
        <v>198470.203120288</v>
      </c>
      <c r="P8" s="897">
        <v>205077.65</v>
      </c>
      <c r="Q8" s="236"/>
      <c r="R8" s="172"/>
      <c r="S8" s="172"/>
      <c r="T8" s="169"/>
    </row>
    <row r="9" spans="1:20" s="168" customFormat="1" ht="21.75" customHeight="1">
      <c r="A9" s="170"/>
      <c r="C9" s="188" t="s">
        <v>49</v>
      </c>
      <c r="D9" s="890">
        <v>742.34</v>
      </c>
      <c r="E9" s="890">
        <v>667.40499999999997</v>
      </c>
      <c r="F9" s="890">
        <v>691.18116217800002</v>
      </c>
      <c r="G9" s="890">
        <v>716.94407971199996</v>
      </c>
      <c r="H9" s="890">
        <v>617.16</v>
      </c>
      <c r="I9" s="848"/>
      <c r="J9" s="2"/>
      <c r="K9" s="188" t="s">
        <v>68</v>
      </c>
      <c r="L9" s="897">
        <v>21453.096000000001</v>
      </c>
      <c r="M9" s="897">
        <v>22482.464</v>
      </c>
      <c r="N9" s="908">
        <v>21566.540032143999</v>
      </c>
      <c r="O9" s="908">
        <v>20831.233525717998</v>
      </c>
      <c r="P9" s="897">
        <v>23682.9</v>
      </c>
      <c r="Q9" s="236"/>
      <c r="R9" s="172"/>
      <c r="S9" s="172"/>
      <c r="T9" s="4"/>
    </row>
    <row r="10" spans="1:20" s="168" customFormat="1" ht="21.75" customHeight="1">
      <c r="A10" s="170"/>
      <c r="C10" s="189" t="s">
        <v>50</v>
      </c>
      <c r="D10" s="891">
        <v>40378.558999999994</v>
      </c>
      <c r="E10" s="891">
        <v>39330.387000000002</v>
      </c>
      <c r="F10" s="891">
        <v>39322.311600000001</v>
      </c>
      <c r="G10" s="891">
        <v>39559.557000000001</v>
      </c>
      <c r="H10" s="891">
        <v>37945.323000000004</v>
      </c>
      <c r="I10" s="849"/>
      <c r="J10" s="2"/>
      <c r="K10" s="188" t="s">
        <v>69</v>
      </c>
      <c r="L10" s="898">
        <v>3808.8560000000002</v>
      </c>
      <c r="M10" s="898">
        <v>3675.3119999999999</v>
      </c>
      <c r="N10" s="909">
        <v>4830.424</v>
      </c>
      <c r="O10" s="909">
        <v>5738.2884646949997</v>
      </c>
      <c r="P10" s="898">
        <v>4399.82</v>
      </c>
      <c r="Q10" s="196"/>
      <c r="R10" s="197"/>
      <c r="S10" s="197"/>
      <c r="T10" s="4"/>
    </row>
    <row r="11" spans="1:20" s="168" customFormat="1" ht="21.75" customHeight="1">
      <c r="A11" s="170"/>
      <c r="C11" s="188" t="s">
        <v>51</v>
      </c>
      <c r="D11" s="889">
        <v>5650.7250000000004</v>
      </c>
      <c r="E11" s="889">
        <v>4895.7650000000003</v>
      </c>
      <c r="F11" s="889">
        <v>4565.5756000000001</v>
      </c>
      <c r="G11" s="889">
        <v>4609.4870000000001</v>
      </c>
      <c r="H11" s="894">
        <v>5843.0770000000002</v>
      </c>
      <c r="I11" s="847"/>
      <c r="J11" s="3"/>
      <c r="K11" s="187" t="s">
        <v>70</v>
      </c>
      <c r="L11" s="907">
        <v>18769.513999999999</v>
      </c>
      <c r="M11" s="907">
        <v>16866.596000000001</v>
      </c>
      <c r="N11" s="910">
        <v>15707.392</v>
      </c>
      <c r="O11" s="910">
        <v>16314.499</v>
      </c>
      <c r="P11" s="916">
        <v>14784.706</v>
      </c>
      <c r="Q11" s="857"/>
      <c r="R11" s="198"/>
      <c r="S11" s="198"/>
      <c r="T11" s="5"/>
    </row>
    <row r="12" spans="1:20" s="168" customFormat="1" ht="21.75" customHeight="1">
      <c r="A12" s="170"/>
      <c r="C12" s="188" t="s">
        <v>52</v>
      </c>
      <c r="D12" s="889">
        <v>20817.582999999999</v>
      </c>
      <c r="E12" s="889">
        <v>20138.096000000001</v>
      </c>
      <c r="F12" s="889">
        <v>19611.97</v>
      </c>
      <c r="G12" s="889">
        <v>18624.588</v>
      </c>
      <c r="H12" s="894">
        <v>15352.95</v>
      </c>
      <c r="I12" s="847"/>
      <c r="J12" s="2"/>
      <c r="K12" s="188" t="s">
        <v>71</v>
      </c>
      <c r="L12" s="897">
        <v>6582.8580000000002</v>
      </c>
      <c r="M12" s="897">
        <v>6136.5789999999997</v>
      </c>
      <c r="N12" s="908">
        <v>6262.0783399519996</v>
      </c>
      <c r="O12" s="908">
        <v>6196.8564924399998</v>
      </c>
      <c r="P12" s="897">
        <v>6234.75</v>
      </c>
      <c r="Q12" s="236"/>
      <c r="R12" s="198"/>
      <c r="S12" s="198"/>
      <c r="T12" s="4"/>
    </row>
    <row r="13" spans="1:20" s="168" customFormat="1" ht="21.75" customHeight="1">
      <c r="A13" s="170"/>
      <c r="C13" s="188" t="s">
        <v>53</v>
      </c>
      <c r="D13" s="890">
        <v>13910.251</v>
      </c>
      <c r="E13" s="890">
        <v>14296.526</v>
      </c>
      <c r="F13" s="890">
        <v>15144.766</v>
      </c>
      <c r="G13" s="890">
        <v>16325.482</v>
      </c>
      <c r="H13" s="894">
        <v>16749.295999999998</v>
      </c>
      <c r="I13" s="847"/>
      <c r="J13" s="2"/>
      <c r="K13" s="188" t="s">
        <v>72</v>
      </c>
      <c r="L13" s="897">
        <v>7754.6970000000001</v>
      </c>
      <c r="M13" s="897">
        <v>7209.5020000000004</v>
      </c>
      <c r="N13" s="908">
        <v>7293.9161152839997</v>
      </c>
      <c r="O13" s="908">
        <v>7974.050843813</v>
      </c>
      <c r="P13" s="897">
        <v>7024.67</v>
      </c>
      <c r="Q13" s="236"/>
      <c r="R13" s="198"/>
      <c r="S13" s="198"/>
      <c r="T13" s="4"/>
    </row>
    <row r="14" spans="1:20" s="168" customFormat="1" ht="21.75" customHeight="1">
      <c r="A14" s="170"/>
      <c r="C14" s="186" t="s">
        <v>54</v>
      </c>
      <c r="D14" s="885">
        <v>258392.633</v>
      </c>
      <c r="E14" s="885">
        <v>259253.03</v>
      </c>
      <c r="F14" s="885">
        <v>265174.52</v>
      </c>
      <c r="G14" s="885">
        <v>266972.07199999999</v>
      </c>
      <c r="H14" s="896">
        <v>267106.20400000003</v>
      </c>
      <c r="I14" s="850"/>
      <c r="J14" s="3"/>
      <c r="K14" s="187" t="s">
        <v>73</v>
      </c>
      <c r="L14" s="899">
        <v>23565.448</v>
      </c>
      <c r="M14" s="899">
        <v>23970.184000000001</v>
      </c>
      <c r="N14" s="911">
        <v>25649.132000000001</v>
      </c>
      <c r="O14" s="911">
        <v>27537.012999999999</v>
      </c>
      <c r="P14" s="899">
        <v>27869.651000000002</v>
      </c>
      <c r="Q14" s="199"/>
      <c r="R14" s="198"/>
      <c r="S14" s="200"/>
      <c r="T14" s="6"/>
    </row>
    <row r="15" spans="1:20" s="168" customFormat="1" ht="21.75" customHeight="1">
      <c r="A15" s="170"/>
      <c r="C15" s="188" t="s">
        <v>55</v>
      </c>
      <c r="D15" s="885">
        <v>191309.476</v>
      </c>
      <c r="E15" s="885">
        <v>193372.726</v>
      </c>
      <c r="F15" s="885">
        <v>194331.423893764</v>
      </c>
      <c r="G15" s="885">
        <v>196803.96</v>
      </c>
      <c r="H15" s="885">
        <v>200213.22500000001</v>
      </c>
      <c r="I15" s="847"/>
      <c r="J15" s="2"/>
      <c r="K15" s="188" t="s">
        <v>74</v>
      </c>
      <c r="L15" s="897">
        <v>19686.151000000002</v>
      </c>
      <c r="M15" s="897">
        <v>20056.43</v>
      </c>
      <c r="N15" s="908">
        <v>21660.130441148998</v>
      </c>
      <c r="O15" s="908">
        <v>23379.83</v>
      </c>
      <c r="P15" s="897">
        <v>23769.35</v>
      </c>
      <c r="Q15" s="236"/>
      <c r="R15" s="198"/>
      <c r="S15" s="1690"/>
      <c r="T15" s="1690"/>
    </row>
    <row r="16" spans="1:20" ht="21.75" customHeight="1">
      <c r="A16" s="201"/>
      <c r="C16" s="188" t="s">
        <v>56</v>
      </c>
      <c r="D16" s="885">
        <v>14101.6</v>
      </c>
      <c r="E16" s="885">
        <v>12939.285</v>
      </c>
      <c r="F16" s="885">
        <v>13741.106766911</v>
      </c>
      <c r="G16" s="885">
        <v>13698.849</v>
      </c>
      <c r="H16" s="894">
        <v>13147.61</v>
      </c>
      <c r="I16" s="847"/>
      <c r="J16" s="2"/>
      <c r="K16" s="188" t="s">
        <v>75</v>
      </c>
      <c r="L16" s="912">
        <v>3875.2910000000002</v>
      </c>
      <c r="M16" s="912">
        <v>3577.5410000000002</v>
      </c>
      <c r="N16" s="912">
        <v>3738.9508274320001</v>
      </c>
      <c r="O16" s="912">
        <v>3811.18</v>
      </c>
      <c r="P16" s="915">
        <v>3546.72</v>
      </c>
      <c r="Q16" s="858"/>
      <c r="R16" s="172"/>
      <c r="S16" s="1690"/>
      <c r="T16" s="1690"/>
    </row>
    <row r="17" spans="1:22" ht="21.75" customHeight="1">
      <c r="A17" s="201"/>
      <c r="C17" s="188" t="s">
        <v>57</v>
      </c>
      <c r="D17" s="885">
        <v>7758.5749999999998</v>
      </c>
      <c r="E17" s="885">
        <v>6778.1970000000001</v>
      </c>
      <c r="F17" s="885">
        <v>7597.0406027700001</v>
      </c>
      <c r="G17" s="885">
        <v>8449.0030000000006</v>
      </c>
      <c r="H17" s="894">
        <v>8197.16</v>
      </c>
      <c r="I17" s="847"/>
      <c r="J17" s="3"/>
      <c r="K17" s="187" t="s">
        <v>34</v>
      </c>
      <c r="L17" s="897">
        <v>26781.399000000001</v>
      </c>
      <c r="M17" s="897">
        <v>27120.034</v>
      </c>
      <c r="N17" s="897">
        <v>28115.459000000003</v>
      </c>
      <c r="O17" s="897">
        <v>27062.449000000001</v>
      </c>
      <c r="P17" s="897">
        <v>18381.118999999999</v>
      </c>
      <c r="Q17" s="307"/>
      <c r="R17" s="172"/>
      <c r="S17" s="1690"/>
      <c r="T17" s="1690"/>
    </row>
    <row r="18" spans="1:22" ht="21.75" customHeight="1">
      <c r="A18" s="201"/>
      <c r="C18" s="188" t="s">
        <v>58</v>
      </c>
      <c r="D18" s="885">
        <v>6673.7648077699996</v>
      </c>
      <c r="E18" s="885">
        <v>6623.3440000000001</v>
      </c>
      <c r="F18" s="892">
        <v>6753.1009999999997</v>
      </c>
      <c r="G18" s="892">
        <v>6980.9650000000001</v>
      </c>
      <c r="H18" s="894">
        <v>6827.2950000000001</v>
      </c>
      <c r="I18" s="847"/>
      <c r="J18" s="3"/>
      <c r="K18" s="188" t="s">
        <v>76</v>
      </c>
      <c r="L18" s="900">
        <v>428.47699999999998</v>
      </c>
      <c r="M18" s="900">
        <v>384.24599999999998</v>
      </c>
      <c r="N18" s="900">
        <v>381.03</v>
      </c>
      <c r="O18" s="900">
        <v>401.185</v>
      </c>
      <c r="P18" s="900">
        <v>410.47</v>
      </c>
      <c r="Q18" s="859"/>
      <c r="R18" s="172"/>
      <c r="S18" s="1690"/>
      <c r="T18" s="1690"/>
    </row>
    <row r="19" spans="1:22" ht="21.75" customHeight="1">
      <c r="A19" s="201"/>
      <c r="C19" s="188" t="s">
        <v>59</v>
      </c>
      <c r="D19" s="890">
        <v>38549.217192230011</v>
      </c>
      <c r="E19" s="890">
        <v>39539.478000000003</v>
      </c>
      <c r="F19" s="890">
        <v>42751.847736555013</v>
      </c>
      <c r="G19" s="890">
        <v>41039.294999999998</v>
      </c>
      <c r="H19" s="890">
        <v>38720.914000000019</v>
      </c>
      <c r="I19" s="851"/>
      <c r="J19" s="3"/>
      <c r="K19" s="188" t="s">
        <v>77</v>
      </c>
      <c r="L19" s="901">
        <v>7.2210000000000001</v>
      </c>
      <c r="M19" s="901">
        <v>48.459000000000003</v>
      </c>
      <c r="N19" s="901">
        <v>29.818000000000001</v>
      </c>
      <c r="O19" s="901">
        <v>41.619</v>
      </c>
      <c r="P19" s="901">
        <v>67.754000000000005</v>
      </c>
      <c r="Q19" s="203"/>
      <c r="R19" s="172"/>
      <c r="S19" s="160"/>
      <c r="T19" s="160"/>
    </row>
    <row r="20" spans="1:22" s="205" customFormat="1" ht="21.75" customHeight="1">
      <c r="A20" s="204"/>
      <c r="C20" s="186" t="s">
        <v>60</v>
      </c>
      <c r="D20" s="893">
        <v>439.011609013</v>
      </c>
      <c r="E20" s="893">
        <v>398.94099999999997</v>
      </c>
      <c r="F20" s="893">
        <v>370.79899999999998</v>
      </c>
      <c r="G20" s="893">
        <v>557.86</v>
      </c>
      <c r="H20" s="890">
        <v>417.05099999999999</v>
      </c>
      <c r="I20" s="851"/>
      <c r="J20" s="206"/>
      <c r="K20" s="185" t="s">
        <v>78</v>
      </c>
      <c r="L20" s="913">
        <v>290136.77199999994</v>
      </c>
      <c r="M20" s="913">
        <v>290343.05299999996</v>
      </c>
      <c r="N20" s="913">
        <v>295672.55999999994</v>
      </c>
      <c r="O20" s="913">
        <v>297258.19400000002</v>
      </c>
      <c r="P20" s="913">
        <v>295730.56</v>
      </c>
      <c r="Q20" s="202"/>
      <c r="R20" s="207"/>
      <c r="T20" s="208"/>
    </row>
    <row r="21" spans="1:22" s="205" customFormat="1" ht="21.75" customHeight="1">
      <c r="A21" s="204"/>
      <c r="C21" s="186" t="s">
        <v>61</v>
      </c>
      <c r="D21" s="886">
        <v>3881.1990000000001</v>
      </c>
      <c r="E21" s="886">
        <v>3944.2750000000001</v>
      </c>
      <c r="F21" s="886">
        <v>3847.5949999999998</v>
      </c>
      <c r="G21" s="886">
        <v>3973.1839999999997</v>
      </c>
      <c r="H21" s="891">
        <v>3974.3829999999998</v>
      </c>
      <c r="I21" s="852"/>
      <c r="J21" s="206"/>
      <c r="K21" s="225"/>
      <c r="L21" s="902"/>
      <c r="M21" s="902"/>
      <c r="N21" s="902"/>
      <c r="O21" s="902"/>
      <c r="P21" s="902"/>
      <c r="Q21" s="202"/>
      <c r="R21" s="207"/>
      <c r="T21" s="208"/>
    </row>
    <row r="22" spans="1:22" ht="21.75" customHeight="1">
      <c r="A22" s="201"/>
      <c r="C22" s="188" t="s">
        <v>62</v>
      </c>
      <c r="D22" s="887">
        <v>2458.0251814879998</v>
      </c>
      <c r="E22" s="887">
        <v>2442.308</v>
      </c>
      <c r="F22" s="887">
        <v>2459.1759999999999</v>
      </c>
      <c r="G22" s="887">
        <v>2490.7249999999999</v>
      </c>
      <c r="H22" s="894">
        <v>2477.5450000000001</v>
      </c>
      <c r="I22" s="847"/>
      <c r="J22" s="210"/>
      <c r="K22" s="184" t="s">
        <v>79</v>
      </c>
      <c r="L22" s="902">
        <v>3381.3919999999998</v>
      </c>
      <c r="M22" s="902">
        <v>3381.3919999999998</v>
      </c>
      <c r="N22" s="902">
        <v>3381.3919999999998</v>
      </c>
      <c r="O22" s="902">
        <v>3381.3919999999998</v>
      </c>
      <c r="P22" s="914">
        <v>3381.3919999999998</v>
      </c>
      <c r="Q22" s="202"/>
      <c r="R22" s="172"/>
      <c r="T22" s="211"/>
    </row>
    <row r="23" spans="1:22" s="168" customFormat="1" ht="21.75" customHeight="1">
      <c r="A23" s="170"/>
      <c r="C23" s="188" t="s">
        <v>63</v>
      </c>
      <c r="D23" s="887">
        <v>483.73899999999998</v>
      </c>
      <c r="E23" s="887">
        <v>471.68599999999998</v>
      </c>
      <c r="F23" s="887">
        <v>506.88200000000001</v>
      </c>
      <c r="G23" s="887">
        <v>524.91399999999999</v>
      </c>
      <c r="H23" s="895">
        <v>518.59900000000005</v>
      </c>
      <c r="I23" s="206"/>
      <c r="J23" s="206"/>
      <c r="K23" s="184" t="s">
        <v>80</v>
      </c>
      <c r="L23" s="903">
        <v>286.33100000000002</v>
      </c>
      <c r="M23" s="903">
        <v>286.33100000000002</v>
      </c>
      <c r="N23" s="903">
        <v>286.07400000000001</v>
      </c>
      <c r="O23" s="903">
        <v>287.06599999999997</v>
      </c>
      <c r="P23" s="903">
        <v>285.88</v>
      </c>
      <c r="Q23" s="226"/>
      <c r="R23" s="172"/>
      <c r="S23" s="172"/>
      <c r="T23" s="212"/>
    </row>
    <row r="24" spans="1:22" s="168" customFormat="1" ht="21.75" customHeight="1">
      <c r="A24" s="170"/>
      <c r="C24" s="188" t="s">
        <v>64</v>
      </c>
      <c r="D24" s="889">
        <v>140.577</v>
      </c>
      <c r="E24" s="889">
        <v>146.196</v>
      </c>
      <c r="F24" s="889">
        <v>140.25800000000001</v>
      </c>
      <c r="G24" s="889">
        <v>109.828</v>
      </c>
      <c r="H24" s="888">
        <v>59.271999999999998</v>
      </c>
      <c r="I24" s="209"/>
      <c r="J24" s="206"/>
      <c r="K24" s="184" t="s">
        <v>81</v>
      </c>
      <c r="L24" s="904">
        <v>2106.8710000000001</v>
      </c>
      <c r="M24" s="904">
        <v>1811.615</v>
      </c>
      <c r="N24" s="904">
        <v>1238.499</v>
      </c>
      <c r="O24" s="904">
        <v>1258.5889999999999</v>
      </c>
      <c r="P24" s="904">
        <v>1134.4000000000001</v>
      </c>
      <c r="Q24" s="227"/>
      <c r="R24" s="173"/>
      <c r="S24" s="173"/>
      <c r="T24" s="208"/>
      <c r="V24" s="213"/>
    </row>
    <row r="25" spans="1:22" s="168" customFormat="1" ht="21.75" customHeight="1">
      <c r="A25" s="170"/>
      <c r="C25" s="190" t="s">
        <v>59</v>
      </c>
      <c r="D25" s="890">
        <v>798.85781851200022</v>
      </c>
      <c r="E25" s="890">
        <v>884.08500000000015</v>
      </c>
      <c r="F25" s="890">
        <v>741.27899999999977</v>
      </c>
      <c r="G25" s="890">
        <v>847.71699999999987</v>
      </c>
      <c r="H25" s="890">
        <v>918.96699999999964</v>
      </c>
      <c r="I25" s="853"/>
      <c r="J25" s="214"/>
      <c r="K25" s="184" t="s">
        <v>82</v>
      </c>
      <c r="L25" s="905">
        <v>14611.566000000001</v>
      </c>
      <c r="M25" s="905">
        <v>14930.228999999999</v>
      </c>
      <c r="N25" s="905">
        <v>15349.753000000001</v>
      </c>
      <c r="O25" s="905">
        <v>15523.516</v>
      </c>
      <c r="P25" s="905">
        <v>15620.005999999999</v>
      </c>
      <c r="Q25" s="228"/>
      <c r="R25" s="173"/>
      <c r="S25" s="173"/>
      <c r="T25" s="208"/>
    </row>
    <row r="26" spans="1:22" s="168" customFormat="1" ht="21.75" customHeight="1">
      <c r="A26" s="170"/>
      <c r="C26" s="177"/>
      <c r="D26" s="179"/>
      <c r="E26" s="179"/>
      <c r="F26" s="179"/>
      <c r="G26" s="179"/>
      <c r="H26" s="179"/>
      <c r="I26" s="176"/>
      <c r="J26" s="214"/>
      <c r="K26" s="184" t="s">
        <v>83</v>
      </c>
      <c r="L26" s="903">
        <v>159.79300000000001</v>
      </c>
      <c r="M26" s="903">
        <v>158.01300000000001</v>
      </c>
      <c r="N26" s="903">
        <v>164.072</v>
      </c>
      <c r="O26" s="903">
        <v>166.405</v>
      </c>
      <c r="P26" s="903">
        <v>199.00899999999999</v>
      </c>
      <c r="Q26" s="860"/>
      <c r="R26" s="173"/>
      <c r="S26" s="173"/>
      <c r="T26" s="208"/>
    </row>
    <row r="27" spans="1:22" s="168" customFormat="1" ht="21.75" customHeight="1">
      <c r="A27" s="170"/>
      <c r="C27" s="181"/>
      <c r="D27" s="854"/>
      <c r="E27" s="854"/>
      <c r="F27" s="854"/>
      <c r="G27" s="854"/>
      <c r="H27" s="854"/>
      <c r="I27" s="855"/>
      <c r="J27" s="214"/>
      <c r="K27" s="191" t="s">
        <v>84</v>
      </c>
      <c r="L27" s="906">
        <v>20545.953000000001</v>
      </c>
      <c r="M27" s="906">
        <v>20567.579999999998</v>
      </c>
      <c r="N27" s="906">
        <v>20419.79</v>
      </c>
      <c r="O27" s="906">
        <v>20616.967999999997</v>
      </c>
      <c r="P27" s="906">
        <v>20620.686999999998</v>
      </c>
      <c r="Q27" s="861"/>
      <c r="R27" s="173"/>
      <c r="S27" s="173"/>
      <c r="T27" s="208"/>
    </row>
    <row r="28" spans="1:22" s="168" customFormat="1" ht="18" customHeight="1" thickBot="1">
      <c r="A28" s="170"/>
      <c r="C28" s="173"/>
      <c r="D28" s="180"/>
      <c r="E28" s="180"/>
      <c r="F28" s="180"/>
      <c r="G28" s="180"/>
      <c r="H28" s="180"/>
      <c r="I28" s="644"/>
      <c r="J28" s="214"/>
      <c r="K28" s="229"/>
      <c r="L28" s="175"/>
      <c r="M28" s="175"/>
      <c r="N28" s="175"/>
      <c r="O28" s="175"/>
      <c r="P28" s="175"/>
      <c r="Q28" s="862"/>
      <c r="R28" s="173"/>
      <c r="S28" s="173"/>
      <c r="T28" s="208"/>
    </row>
    <row r="29" spans="1:22" s="168" customFormat="1" ht="15.75" customHeight="1">
      <c r="A29" s="170"/>
      <c r="C29" s="1688" t="s">
        <v>65</v>
      </c>
      <c r="D29" s="1681">
        <f>D7+D10+D14+D20+D21</f>
        <v>310682.72660901304</v>
      </c>
      <c r="E29" s="1681">
        <f>E7+E10+E14+E20+E21</f>
        <v>310910.63300000003</v>
      </c>
      <c r="F29" s="1681">
        <f>F7+F10+F14+F20+F21</f>
        <v>316092.34930016199</v>
      </c>
      <c r="G29" s="1681">
        <f>G7+G10+G14+G20+G21</f>
        <v>317875.16200000001</v>
      </c>
      <c r="H29" s="1681">
        <f>H7+H10+H14+H20+H21</f>
        <v>316351.24699999997</v>
      </c>
      <c r="I29" s="215"/>
      <c r="J29" s="206"/>
      <c r="K29" s="1688" t="s">
        <v>85</v>
      </c>
      <c r="L29" s="1681">
        <f>L20+L27</f>
        <v>310682.72499999992</v>
      </c>
      <c r="M29" s="1681">
        <f>M20+M27</f>
        <v>310910.63299999997</v>
      </c>
      <c r="N29" s="1681">
        <f>N20+N27</f>
        <v>316092.34999999992</v>
      </c>
      <c r="O29" s="1681">
        <f>O20+O27</f>
        <v>317875.16200000001</v>
      </c>
      <c r="P29" s="1681">
        <f>P20+P27</f>
        <v>316351.24699999997</v>
      </c>
      <c r="Q29" s="1683"/>
      <c r="R29" s="172"/>
      <c r="S29" s="172"/>
      <c r="T29" s="212"/>
    </row>
    <row r="30" spans="1:22" s="168" customFormat="1" ht="15.75" customHeight="1" thickBot="1">
      <c r="A30" s="170"/>
      <c r="C30" s="1689"/>
      <c r="D30" s="1682"/>
      <c r="E30" s="1682"/>
      <c r="F30" s="1682"/>
      <c r="G30" s="1682"/>
      <c r="H30" s="1682"/>
      <c r="I30" s="856"/>
      <c r="J30" s="216"/>
      <c r="K30" s="1689"/>
      <c r="L30" s="1682"/>
      <c r="M30" s="1682"/>
      <c r="N30" s="1682"/>
      <c r="O30" s="1682"/>
      <c r="P30" s="1682"/>
      <c r="Q30" s="1684"/>
      <c r="R30" s="217"/>
      <c r="T30" s="218"/>
    </row>
    <row r="31" spans="1:22" s="168" customFormat="1">
      <c r="A31" s="170"/>
      <c r="C31" s="165"/>
      <c r="I31" s="219"/>
      <c r="J31" s="220"/>
      <c r="K31" s="229"/>
      <c r="L31" s="221"/>
      <c r="M31" s="221"/>
      <c r="N31" s="221"/>
      <c r="O31" s="221"/>
      <c r="P31" s="221"/>
      <c r="Q31" s="172"/>
      <c r="T31" s="222"/>
    </row>
    <row r="32" spans="1:22" s="168" customFormat="1">
      <c r="A32" s="170"/>
      <c r="C32" s="183"/>
      <c r="D32" s="166"/>
      <c r="E32" s="166"/>
      <c r="F32" s="166"/>
      <c r="G32" s="166"/>
      <c r="H32" s="166"/>
      <c r="I32" s="220"/>
      <c r="J32" s="220"/>
      <c r="K32" s="164"/>
      <c r="L32" s="164"/>
      <c r="M32" s="164"/>
      <c r="N32" s="164"/>
      <c r="O32" s="164"/>
      <c r="P32" s="164"/>
      <c r="Q32" s="172"/>
      <c r="T32" s="222"/>
    </row>
    <row r="33" spans="1:10">
      <c r="A33" s="201"/>
      <c r="C33" s="168"/>
      <c r="D33" s="220"/>
      <c r="E33" s="220"/>
      <c r="F33" s="220"/>
      <c r="G33" s="220"/>
      <c r="H33" s="220"/>
      <c r="I33" s="220"/>
      <c r="J33" s="220"/>
    </row>
    <row r="34" spans="1:10">
      <c r="J34" s="220"/>
    </row>
  </sheetData>
  <mergeCells count="21">
    <mergeCell ref="S15:T15"/>
    <mergeCell ref="S16:T16"/>
    <mergeCell ref="S17:T17"/>
    <mergeCell ref="S18:T18"/>
    <mergeCell ref="H29:H30"/>
    <mergeCell ref="K29:K30"/>
    <mergeCell ref="C1:K1"/>
    <mergeCell ref="C3:K3"/>
    <mergeCell ref="D6:I6"/>
    <mergeCell ref="L29:L30"/>
    <mergeCell ref="C29:C30"/>
    <mergeCell ref="D29:D30"/>
    <mergeCell ref="P6:Q6"/>
    <mergeCell ref="P29:P30"/>
    <mergeCell ref="E29:E30"/>
    <mergeCell ref="M29:M30"/>
    <mergeCell ref="Q29:Q30"/>
    <mergeCell ref="F29:F30"/>
    <mergeCell ref="N29:N30"/>
    <mergeCell ref="G29:G30"/>
    <mergeCell ref="O29:O30"/>
  </mergeCells>
  <phoneticPr fontId="6" type="noConversion"/>
  <pageMargins left="0.43307086614173229" right="0.23622047244094491" top="0.62992125984251968" bottom="0.35433070866141736" header="0.15748031496062992" footer="0.15748031496062992"/>
  <pageSetup paperSize="9" scale="67" orientation="landscape" useFirstPageNumber="1" r:id="rId1"/>
  <headerFooter>
    <oddHeader>&amp;R&amp;"Trebuchet MS,굵게"&amp;12
&amp;"Trebuchet MS,보통"www.wooribank.com</oddHeader>
    <oddFooter>&amp;RPage 2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showGridLines="0" view="pageBreakPreview" zoomScale="70" zoomScaleNormal="80" zoomScaleSheetLayoutView="70" workbookViewId="0">
      <selection activeCell="P16" sqref="P16"/>
    </sheetView>
  </sheetViews>
  <sheetFormatPr defaultRowHeight="23.25"/>
  <cols>
    <col min="1" max="1" width="22.5703125" style="240" customWidth="1"/>
    <col min="2" max="2" width="5.7109375" style="240" customWidth="1"/>
    <col min="3" max="3" width="27.85546875" style="240" customWidth="1"/>
    <col min="4" max="4" width="14.28515625" style="234" customWidth="1"/>
    <col min="5" max="14" width="15.140625" style="264" customWidth="1"/>
    <col min="15" max="15" width="3.85546875" style="240" customWidth="1"/>
    <col min="16" max="16" width="14.140625" style="237" customWidth="1"/>
    <col min="17" max="17" width="11.140625" style="240" bestFit="1" customWidth="1"/>
    <col min="18" max="16384" width="9.140625" style="240"/>
  </cols>
  <sheetData>
    <row r="1" spans="1:17" s="236" customFormat="1" ht="36" customHeight="1">
      <c r="A1" s="251"/>
      <c r="B1" s="258"/>
      <c r="C1" s="232" t="s">
        <v>86</v>
      </c>
      <c r="D1" s="232"/>
      <c r="E1" s="232"/>
      <c r="F1" s="232"/>
      <c r="G1" s="232"/>
      <c r="H1" s="232"/>
      <c r="I1" s="232"/>
      <c r="J1" s="232"/>
      <c r="K1" s="843"/>
      <c r="L1" s="232"/>
      <c r="M1" s="232"/>
      <c r="N1" s="232"/>
      <c r="O1" s="235"/>
      <c r="P1" s="237"/>
    </row>
    <row r="2" spans="1:17" s="236" customFormat="1" ht="16.5" customHeight="1">
      <c r="A2" s="238"/>
      <c r="C2" s="266"/>
      <c r="D2" s="266"/>
      <c r="E2" s="267"/>
      <c r="F2" s="267"/>
      <c r="G2" s="267"/>
      <c r="H2" s="267"/>
      <c r="I2" s="267"/>
      <c r="J2" s="267"/>
      <c r="K2" s="267"/>
      <c r="L2" s="267"/>
      <c r="M2" s="267"/>
      <c r="N2" s="267"/>
      <c r="P2" s="237"/>
    </row>
    <row r="3" spans="1:17" s="236" customFormat="1" ht="16.5" customHeight="1">
      <c r="A3" s="238"/>
      <c r="C3" s="233" t="s">
        <v>87</v>
      </c>
      <c r="D3" s="233"/>
      <c r="E3" s="233"/>
      <c r="F3" s="233"/>
      <c r="G3" s="233"/>
      <c r="H3" s="233"/>
      <c r="I3" s="233"/>
      <c r="J3" s="233"/>
      <c r="K3" s="844"/>
      <c r="L3" s="233"/>
      <c r="M3" s="233"/>
      <c r="N3" s="233"/>
      <c r="P3" s="237"/>
    </row>
    <row r="4" spans="1:17" s="236" customFormat="1" ht="16.5" customHeight="1">
      <c r="A4" s="238"/>
      <c r="C4" s="233"/>
      <c r="D4" s="233"/>
      <c r="E4" s="233"/>
      <c r="F4" s="233"/>
      <c r="G4" s="233"/>
      <c r="H4" s="233"/>
      <c r="I4" s="233"/>
      <c r="J4" s="233"/>
      <c r="K4" s="844"/>
      <c r="L4" s="233"/>
      <c r="M4" s="233"/>
      <c r="N4" s="233"/>
      <c r="P4" s="237"/>
    </row>
    <row r="5" spans="1:17" s="236" customFormat="1" ht="24.6" customHeight="1">
      <c r="A5" s="238"/>
      <c r="C5" s="259"/>
      <c r="D5" s="260"/>
      <c r="E5" s="1694" t="s">
        <v>88</v>
      </c>
      <c r="F5" s="1694"/>
      <c r="G5" s="1694"/>
      <c r="H5" s="1694"/>
      <c r="I5" s="1697" t="s">
        <v>424</v>
      </c>
      <c r="J5" s="1692" t="s">
        <v>89</v>
      </c>
      <c r="K5" s="1693"/>
      <c r="L5" s="1693"/>
      <c r="M5" s="1693"/>
      <c r="N5" s="1691" t="s">
        <v>425</v>
      </c>
      <c r="P5" s="261"/>
    </row>
    <row r="6" spans="1:17" s="236" customFormat="1" ht="24.6" customHeight="1">
      <c r="A6" s="238"/>
      <c r="C6" s="239"/>
      <c r="D6" s="242" t="s">
        <v>46</v>
      </c>
      <c r="E6" s="917" t="s">
        <v>421</v>
      </c>
      <c r="F6" s="917" t="s">
        <v>422</v>
      </c>
      <c r="G6" s="917" t="s">
        <v>423</v>
      </c>
      <c r="H6" s="917" t="s">
        <v>416</v>
      </c>
      <c r="I6" s="1697"/>
      <c r="J6" s="919" t="s">
        <v>417</v>
      </c>
      <c r="K6" s="918" t="s">
        <v>418</v>
      </c>
      <c r="L6" s="918" t="s">
        <v>419</v>
      </c>
      <c r="M6" s="918" t="s">
        <v>420</v>
      </c>
      <c r="N6" s="1691"/>
    </row>
    <row r="7" spans="1:17" s="236" customFormat="1" ht="5.25" customHeight="1">
      <c r="A7" s="238"/>
      <c r="C7" s="241"/>
      <c r="E7" s="248"/>
      <c r="F7" s="248"/>
      <c r="G7" s="248"/>
      <c r="H7" s="248"/>
      <c r="I7" s="248"/>
      <c r="J7" s="248"/>
      <c r="K7" s="594"/>
      <c r="L7" s="248"/>
      <c r="M7" s="248"/>
      <c r="N7" s="248"/>
    </row>
    <row r="8" spans="1:17" s="236" customFormat="1" ht="27.6" customHeight="1">
      <c r="A8" s="262"/>
      <c r="B8" s="240"/>
      <c r="C8" s="243" t="s">
        <v>90</v>
      </c>
      <c r="D8" s="252"/>
      <c r="E8" s="926">
        <v>556.25600000000009</v>
      </c>
      <c r="F8" s="926">
        <v>391.95499999999936</v>
      </c>
      <c r="G8" s="926">
        <v>440.13999999999982</v>
      </c>
      <c r="H8" s="926">
        <v>184.96399999999988</v>
      </c>
      <c r="I8" s="934">
        <v>1573.664</v>
      </c>
      <c r="J8" s="926">
        <v>878.71199999999999</v>
      </c>
      <c r="K8" s="926">
        <v>606.51299999999969</v>
      </c>
      <c r="L8" s="926">
        <v>318</v>
      </c>
      <c r="M8" s="936">
        <v>354.86300000000051</v>
      </c>
      <c r="N8" s="936">
        <v>2156.7419999999997</v>
      </c>
    </row>
    <row r="9" spans="1:17" s="236" customFormat="1" ht="27.6" customHeight="1">
      <c r="A9" s="262"/>
      <c r="B9" s="240"/>
      <c r="C9" s="249" t="s">
        <v>91</v>
      </c>
      <c r="D9" s="255"/>
      <c r="E9" s="927">
        <v>1243.6610000000001</v>
      </c>
      <c r="F9" s="927">
        <v>1245.0959999999995</v>
      </c>
      <c r="G9" s="927">
        <v>1256.442</v>
      </c>
      <c r="H9" s="927">
        <v>1274.3420000000001</v>
      </c>
      <c r="I9" s="932">
        <v>5019</v>
      </c>
      <c r="J9" s="927">
        <v>1262.7449999999999</v>
      </c>
      <c r="K9" s="927">
        <v>1288.3649999999998</v>
      </c>
      <c r="L9" s="927">
        <v>1352</v>
      </c>
      <c r="M9" s="924">
        <v>1318.7740000000003</v>
      </c>
      <c r="N9" s="924">
        <v>5220.6489999999994</v>
      </c>
    </row>
    <row r="10" spans="1:17" s="236" customFormat="1" ht="27.6" customHeight="1">
      <c r="A10" s="1572"/>
      <c r="B10" s="240"/>
      <c r="C10" s="249" t="s">
        <v>92</v>
      </c>
      <c r="D10" s="255"/>
      <c r="E10" s="927">
        <v>2151.5070000000001</v>
      </c>
      <c r="F10" s="927">
        <v>2142.0539999999996</v>
      </c>
      <c r="G10" s="927">
        <v>2108.9249999999997</v>
      </c>
      <c r="H10" s="927">
        <v>2109.8240000000001</v>
      </c>
      <c r="I10" s="932">
        <v>8512.31</v>
      </c>
      <c r="J10" s="927">
        <v>2083.7759999999998</v>
      </c>
      <c r="K10" s="929">
        <v>2106.5439999999999</v>
      </c>
      <c r="L10" s="929">
        <v>2187.0929999999998</v>
      </c>
      <c r="M10" s="924">
        <v>2173.2730000000001</v>
      </c>
      <c r="N10" s="925">
        <v>8550.6859999999997</v>
      </c>
    </row>
    <row r="11" spans="1:17" s="236" customFormat="1" ht="27.6" customHeight="1">
      <c r="A11" s="262"/>
      <c r="B11" s="240"/>
      <c r="C11" s="249" t="s">
        <v>93</v>
      </c>
      <c r="D11" s="255"/>
      <c r="E11" s="927">
        <v>907.846</v>
      </c>
      <c r="F11" s="927">
        <v>896.95800000000008</v>
      </c>
      <c r="G11" s="927">
        <v>852.48299999999972</v>
      </c>
      <c r="H11" s="927">
        <v>835.48199999999997</v>
      </c>
      <c r="I11" s="932">
        <v>3492.7689999999998</v>
      </c>
      <c r="J11" s="927">
        <v>821.03099999999995</v>
      </c>
      <c r="K11" s="929">
        <v>818.17899999999997</v>
      </c>
      <c r="L11" s="929">
        <v>836.32799999999997</v>
      </c>
      <c r="M11" s="924">
        <v>854.4989999999998</v>
      </c>
      <c r="N11" s="925">
        <v>3330.0369999999998</v>
      </c>
      <c r="Q11" s="236" t="s">
        <v>0</v>
      </c>
    </row>
    <row r="12" spans="1:17" s="236" customFormat="1" ht="27.6" customHeight="1">
      <c r="A12" s="262"/>
      <c r="B12" s="240"/>
      <c r="C12" s="249" t="s">
        <v>94</v>
      </c>
      <c r="D12" s="255"/>
      <c r="E12" s="927">
        <v>231.73500000000001</v>
      </c>
      <c r="F12" s="927">
        <v>236.27100000000002</v>
      </c>
      <c r="G12" s="927">
        <v>241.52499999999986</v>
      </c>
      <c r="H12" s="927">
        <v>227.62</v>
      </c>
      <c r="I12" s="932">
        <v>937.15099999999995</v>
      </c>
      <c r="J12" s="927">
        <v>274.01900000000001</v>
      </c>
      <c r="K12" s="929">
        <v>264.50900000000001</v>
      </c>
      <c r="L12" s="929">
        <v>276.041</v>
      </c>
      <c r="M12" s="924">
        <v>255.89700000000016</v>
      </c>
      <c r="N12" s="924">
        <v>1070.4659999999999</v>
      </c>
    </row>
    <row r="13" spans="1:17" s="236" customFormat="1" ht="27.6" customHeight="1">
      <c r="A13" s="262"/>
      <c r="B13" s="240"/>
      <c r="C13" s="249" t="s">
        <v>95</v>
      </c>
      <c r="D13" s="255"/>
      <c r="E13" s="927">
        <v>449.64100000000002</v>
      </c>
      <c r="F13" s="927">
        <v>457.18900000000002</v>
      </c>
      <c r="G13" s="927">
        <v>482.01999999999981</v>
      </c>
      <c r="H13" s="927">
        <v>476.64000000000004</v>
      </c>
      <c r="I13" s="932">
        <v>1865.49</v>
      </c>
      <c r="J13" s="927">
        <v>506.67899999999997</v>
      </c>
      <c r="K13" s="929">
        <v>508.80500000000001</v>
      </c>
      <c r="L13" s="929">
        <v>533.00599999999997</v>
      </c>
      <c r="M13" s="924">
        <v>520.70800000000008</v>
      </c>
      <c r="N13" s="925">
        <v>2069.1979999999999</v>
      </c>
    </row>
    <row r="14" spans="1:17" s="236" customFormat="1" ht="27.6" customHeight="1">
      <c r="A14" s="262"/>
      <c r="B14" s="240"/>
      <c r="C14" s="249" t="s">
        <v>96</v>
      </c>
      <c r="D14" s="255"/>
      <c r="E14" s="927">
        <v>217.90600000000001</v>
      </c>
      <c r="F14" s="927">
        <v>220.91800000000001</v>
      </c>
      <c r="G14" s="927">
        <v>240.49499999999995</v>
      </c>
      <c r="H14" s="927">
        <v>249.02000000000004</v>
      </c>
      <c r="I14" s="932">
        <v>928.33900000000006</v>
      </c>
      <c r="J14" s="927">
        <v>232.66</v>
      </c>
      <c r="K14" s="929">
        <v>244.29599999999999</v>
      </c>
      <c r="L14" s="929">
        <v>256.96499999999997</v>
      </c>
      <c r="M14" s="924">
        <v>264.81099999999992</v>
      </c>
      <c r="N14" s="925">
        <v>998.73199999999997</v>
      </c>
    </row>
    <row r="15" spans="1:17" s="236" customFormat="1" ht="27.6" customHeight="1">
      <c r="A15" s="262"/>
      <c r="B15" s="240"/>
      <c r="C15" s="249" t="s">
        <v>97</v>
      </c>
      <c r="D15" s="255"/>
      <c r="E15" s="927">
        <v>67.317999999999998</v>
      </c>
      <c r="F15" s="927">
        <v>53.081000000000003</v>
      </c>
      <c r="G15" s="927">
        <v>16.881</v>
      </c>
      <c r="H15" s="927">
        <v>47.22999999999999</v>
      </c>
      <c r="I15" s="932">
        <v>184.51</v>
      </c>
      <c r="J15" s="927">
        <v>39.828000000000003</v>
      </c>
      <c r="K15" s="929">
        <v>19.617000000000001</v>
      </c>
      <c r="L15" s="929">
        <v>48.841999999999999</v>
      </c>
      <c r="M15" s="924">
        <v>16.704999999999998</v>
      </c>
      <c r="N15" s="925">
        <v>124.992</v>
      </c>
    </row>
    <row r="16" spans="1:17" s="236" customFormat="1" ht="27.6" customHeight="1">
      <c r="A16" s="262"/>
      <c r="B16" s="240"/>
      <c r="C16" s="249" t="s">
        <v>98</v>
      </c>
      <c r="D16" s="255"/>
      <c r="E16" s="927">
        <v>-58.265999999999998</v>
      </c>
      <c r="F16" s="927">
        <v>116.863</v>
      </c>
      <c r="G16" s="927">
        <v>-102.36199999999999</v>
      </c>
      <c r="H16" s="927">
        <v>158.15299999999999</v>
      </c>
      <c r="I16" s="932">
        <v>114.38800000000001</v>
      </c>
      <c r="J16" s="927">
        <v>-158.47499999999999</v>
      </c>
      <c r="K16" s="929">
        <v>11.276999999999999</v>
      </c>
      <c r="L16" s="929">
        <v>49.561999999999998</v>
      </c>
      <c r="M16" s="924">
        <v>-7.1909999999999883</v>
      </c>
      <c r="N16" s="925">
        <v>-104.827</v>
      </c>
      <c r="P16" s="257"/>
    </row>
    <row r="17" spans="1:17" s="236" customFormat="1" ht="27.6" customHeight="1">
      <c r="A17" s="262"/>
      <c r="B17" s="240"/>
      <c r="C17" s="249" t="s">
        <v>99</v>
      </c>
      <c r="D17" s="255"/>
      <c r="E17" s="927">
        <v>9.2870000000000008</v>
      </c>
      <c r="F17" s="927">
        <v>19.595999999999997</v>
      </c>
      <c r="G17" s="927">
        <v>3.8890000000000029</v>
      </c>
      <c r="H17" s="927">
        <v>-33.807000000000002</v>
      </c>
      <c r="I17" s="932">
        <v>-1.0349999999999999</v>
      </c>
      <c r="J17" s="927">
        <v>15.785</v>
      </c>
      <c r="K17" s="929">
        <v>88.387</v>
      </c>
      <c r="L17" s="929">
        <v>44.273000000000003</v>
      </c>
      <c r="M17" s="924">
        <v>44.263000000000005</v>
      </c>
      <c r="N17" s="925">
        <v>192.708</v>
      </c>
      <c r="P17" s="257"/>
    </row>
    <row r="18" spans="1:17" s="236" customFormat="1" ht="27.6" customHeight="1">
      <c r="A18" s="262"/>
      <c r="B18" s="240"/>
      <c r="C18" s="249" t="s">
        <v>100</v>
      </c>
      <c r="D18" s="255"/>
      <c r="E18" s="927">
        <v>0</v>
      </c>
      <c r="F18" s="927">
        <v>0</v>
      </c>
      <c r="G18" s="927">
        <v>0</v>
      </c>
      <c r="H18" s="927">
        <v>0</v>
      </c>
      <c r="I18" s="932">
        <v>0</v>
      </c>
      <c r="J18" s="927">
        <v>0</v>
      </c>
      <c r="K18" s="929">
        <v>0</v>
      </c>
      <c r="L18" s="929">
        <v>0</v>
      </c>
      <c r="M18" s="924">
        <v>0</v>
      </c>
      <c r="N18" s="924">
        <v>0</v>
      </c>
    </row>
    <row r="19" spans="1:17" s="236" customFormat="1" ht="27.6" customHeight="1">
      <c r="A19" s="262"/>
      <c r="B19" s="240"/>
      <c r="C19" s="249" t="s">
        <v>101</v>
      </c>
      <c r="D19" s="255"/>
      <c r="E19" s="927">
        <v>-180.21</v>
      </c>
      <c r="F19" s="927">
        <v>-250.53400000000002</v>
      </c>
      <c r="G19" s="927">
        <v>-240.0989999999999</v>
      </c>
      <c r="H19" s="927">
        <v>-163.23300000000009</v>
      </c>
      <c r="I19" s="932">
        <v>-834.07600000000002</v>
      </c>
      <c r="J19" s="927">
        <v>-79.313000000000002</v>
      </c>
      <c r="K19" s="929">
        <v>-204.48</v>
      </c>
      <c r="L19" s="929">
        <v>-217.26499999999999</v>
      </c>
      <c r="M19" s="924">
        <v>-284.07500000000005</v>
      </c>
      <c r="N19" s="925">
        <v>-785.13300000000004</v>
      </c>
    </row>
    <row r="20" spans="1:17" s="236" customFormat="1" ht="27.6" customHeight="1">
      <c r="A20" s="262"/>
      <c r="B20" s="240"/>
      <c r="C20" s="249" t="s">
        <v>102</v>
      </c>
      <c r="D20" s="255"/>
      <c r="E20" s="927">
        <v>-772.44200000000001</v>
      </c>
      <c r="F20" s="927">
        <v>-873</v>
      </c>
      <c r="G20" s="927">
        <v>-767.23</v>
      </c>
      <c r="H20" s="927">
        <v>-1066.694</v>
      </c>
      <c r="I20" s="932">
        <v>-3478.4760000000001</v>
      </c>
      <c r="J20" s="927">
        <v>-754.27099999999996</v>
      </c>
      <c r="K20" s="929">
        <v>-784.15800000000002</v>
      </c>
      <c r="L20" s="929">
        <v>-1108.623</v>
      </c>
      <c r="M20" s="924">
        <v>-883.7489999999998</v>
      </c>
      <c r="N20" s="925">
        <v>-3530.8009999999999</v>
      </c>
    </row>
    <row r="21" spans="1:17" s="236" customFormat="1" ht="27.6" customHeight="1">
      <c r="A21" s="262"/>
      <c r="B21" s="240"/>
      <c r="C21" s="249" t="s">
        <v>103</v>
      </c>
      <c r="D21" s="255"/>
      <c r="E21" s="927">
        <v>15.173</v>
      </c>
      <c r="F21" s="927">
        <v>-155.41800000000001</v>
      </c>
      <c r="G21" s="927">
        <v>31.094000000000008</v>
      </c>
      <c r="H21" s="927">
        <v>-258.64699999999999</v>
      </c>
      <c r="I21" s="932">
        <v>-367.798</v>
      </c>
      <c r="J21" s="927">
        <v>278.39400000000001</v>
      </c>
      <c r="K21" s="929">
        <v>-77.004000000000005</v>
      </c>
      <c r="L21" s="929">
        <v>-126.941</v>
      </c>
      <c r="M21" s="924">
        <v>-105.76099999999998</v>
      </c>
      <c r="N21" s="925">
        <v>-31.312000000000001</v>
      </c>
    </row>
    <row r="22" spans="1:17" s="236" customFormat="1" ht="27.6" customHeight="1">
      <c r="A22" s="262"/>
      <c r="B22" s="240"/>
      <c r="C22" s="256" t="s">
        <v>104</v>
      </c>
      <c r="D22" s="255"/>
      <c r="E22" s="926">
        <v>9.1069999999999993</v>
      </c>
      <c r="F22" s="926">
        <v>-47.088999999999999</v>
      </c>
      <c r="G22" s="926">
        <v>8.1570000000000054</v>
      </c>
      <c r="H22" s="926">
        <v>9.0090000000000003</v>
      </c>
      <c r="I22" s="934">
        <v>-20.816000000000003</v>
      </c>
      <c r="J22" s="926">
        <v>-50.146999999999998</v>
      </c>
      <c r="K22" s="928">
        <v>-5.1909999999999989</v>
      </c>
      <c r="L22" s="928">
        <v>54</v>
      </c>
      <c r="M22" s="936">
        <v>-206.90500000000003</v>
      </c>
      <c r="N22" s="936">
        <v>-206.721</v>
      </c>
    </row>
    <row r="23" spans="1:17" s="236" customFormat="1" ht="27.6" customHeight="1">
      <c r="A23" s="262"/>
      <c r="B23" s="240"/>
      <c r="C23" s="253" t="s">
        <v>427</v>
      </c>
      <c r="D23" s="254"/>
      <c r="E23" s="926">
        <v>565.36300000000006</v>
      </c>
      <c r="F23" s="926">
        <v>346</v>
      </c>
      <c r="G23" s="926">
        <v>448.2969999999998</v>
      </c>
      <c r="H23" s="926">
        <v>193.9729999999999</v>
      </c>
      <c r="I23" s="934">
        <v>1552.848</v>
      </c>
      <c r="J23" s="926">
        <v>828.56499999999994</v>
      </c>
      <c r="K23" s="926">
        <v>601.32199999999966</v>
      </c>
      <c r="L23" s="926">
        <v>372</v>
      </c>
      <c r="M23" s="936">
        <v>147.95800000000008</v>
      </c>
      <c r="N23" s="936">
        <v>1950.0209999999997</v>
      </c>
    </row>
    <row r="24" spans="1:17" s="921" customFormat="1" ht="27.6" customHeight="1">
      <c r="A24" s="923"/>
      <c r="B24" s="922"/>
      <c r="C24" s="767" t="s">
        <v>426</v>
      </c>
      <c r="D24" s="883"/>
      <c r="E24" s="937">
        <v>-118.857</v>
      </c>
      <c r="F24" s="937">
        <v>-34.476999999999997</v>
      </c>
      <c r="G24" s="937">
        <v>-88.882999999999996</v>
      </c>
      <c r="H24" s="937">
        <v>-33.639000000000003</v>
      </c>
      <c r="I24" s="938">
        <v>-275.85599999999999</v>
      </c>
      <c r="J24" s="937">
        <v>-185.899</v>
      </c>
      <c r="K24" s="937">
        <v>-135.03399999999999</v>
      </c>
      <c r="L24" s="937">
        <v>-88.212000000000003</v>
      </c>
      <c r="M24" s="939">
        <v>-10.273999999999999</v>
      </c>
      <c r="N24" s="939">
        <v>-419.41899999999998</v>
      </c>
    </row>
    <row r="25" spans="1:17" ht="27.6" customHeight="1" thickBot="1">
      <c r="A25" s="262"/>
      <c r="C25" s="1695" t="s">
        <v>106</v>
      </c>
      <c r="D25" s="1696"/>
      <c r="E25" s="930">
        <v>443.29199999999997</v>
      </c>
      <c r="F25" s="930">
        <v>307.05</v>
      </c>
      <c r="G25" s="930">
        <v>355.57200000000006</v>
      </c>
      <c r="H25" s="930">
        <v>155.352</v>
      </c>
      <c r="I25" s="933">
        <v>1261.2660000000001</v>
      </c>
      <c r="J25" s="930">
        <v>637.47299999999996</v>
      </c>
      <c r="K25" s="931">
        <v>460.84500000000003</v>
      </c>
      <c r="L25" s="931">
        <v>280.18900000000002</v>
      </c>
      <c r="M25" s="935">
        <v>133.64099999999985</v>
      </c>
      <c r="N25" s="935">
        <v>1512.1479999999999</v>
      </c>
      <c r="P25" s="236"/>
      <c r="Q25" s="236"/>
    </row>
    <row r="26" spans="1:17" ht="6" customHeight="1">
      <c r="A26" s="262"/>
      <c r="C26" s="247"/>
      <c r="D26" s="231"/>
      <c r="E26" s="920"/>
      <c r="F26" s="920"/>
      <c r="G26" s="920"/>
      <c r="H26" s="920"/>
      <c r="I26" s="920"/>
      <c r="J26" s="920"/>
      <c r="K26" s="920"/>
      <c r="L26" s="920"/>
      <c r="M26" s="920"/>
      <c r="N26" s="920"/>
      <c r="P26" s="240"/>
    </row>
    <row r="27" spans="1:17" s="236" customFormat="1" ht="19.5" customHeight="1">
      <c r="A27" s="238"/>
      <c r="C27" s="246" t="s">
        <v>428</v>
      </c>
      <c r="D27" s="263"/>
      <c r="E27" s="264"/>
      <c r="F27" s="264"/>
      <c r="G27" s="264"/>
      <c r="H27" s="264"/>
      <c r="I27" s="264"/>
      <c r="J27" s="264"/>
      <c r="K27" s="264"/>
      <c r="L27" s="264"/>
      <c r="M27" s="264"/>
      <c r="N27" s="264"/>
      <c r="P27" s="237"/>
    </row>
    <row r="28" spans="1:17" s="236" customFormat="1" ht="19.5" customHeight="1">
      <c r="A28" s="238"/>
      <c r="B28" s="250"/>
      <c r="C28" s="246"/>
      <c r="D28" s="263"/>
      <c r="E28" s="264"/>
      <c r="F28" s="264"/>
      <c r="G28" s="264"/>
      <c r="H28" s="264"/>
      <c r="I28" s="264"/>
      <c r="J28" s="264"/>
      <c r="K28" s="264"/>
      <c r="L28" s="264"/>
      <c r="M28" s="264"/>
      <c r="N28" s="264"/>
      <c r="P28" s="237"/>
    </row>
    <row r="29" spans="1:17" s="236" customFormat="1" ht="19.5" customHeight="1">
      <c r="A29" s="238"/>
      <c r="B29" s="250"/>
      <c r="D29" s="263"/>
      <c r="E29" s="264"/>
      <c r="F29" s="264"/>
      <c r="G29" s="264"/>
      <c r="H29" s="264"/>
      <c r="I29" s="264"/>
      <c r="J29" s="264"/>
      <c r="K29" s="264"/>
      <c r="L29" s="264"/>
      <c r="M29" s="264"/>
      <c r="N29" s="264"/>
      <c r="P29" s="237"/>
    </row>
    <row r="30" spans="1:17" s="236" customFormat="1">
      <c r="A30" s="238"/>
      <c r="C30" s="250"/>
      <c r="D30" s="268"/>
      <c r="E30" s="270"/>
      <c r="F30" s="270"/>
      <c r="G30" s="270"/>
      <c r="H30" s="270"/>
      <c r="I30" s="270"/>
      <c r="J30" s="270"/>
      <c r="K30" s="270"/>
      <c r="L30" s="270"/>
      <c r="M30" s="270"/>
      <c r="N30" s="270"/>
      <c r="O30" s="244"/>
      <c r="P30" s="237"/>
    </row>
    <row r="31" spans="1:17">
      <c r="C31" s="250"/>
      <c r="D31" s="269"/>
      <c r="E31" s="270"/>
      <c r="F31" s="270"/>
      <c r="G31" s="270"/>
      <c r="H31" s="270"/>
      <c r="I31" s="270"/>
      <c r="J31" s="270"/>
      <c r="K31" s="270"/>
      <c r="L31" s="270"/>
      <c r="M31" s="270"/>
      <c r="N31" s="270"/>
      <c r="O31" s="245"/>
    </row>
    <row r="32" spans="1:17">
      <c r="C32" s="250"/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3:3">
      <c r="C33" s="265"/>
    </row>
  </sheetData>
  <mergeCells count="5">
    <mergeCell ref="N5:N6"/>
    <mergeCell ref="J5:M5"/>
    <mergeCell ref="E5:H5"/>
    <mergeCell ref="C25:D25"/>
    <mergeCell ref="I5:I6"/>
  </mergeCells>
  <phoneticPr fontId="6" type="noConversion"/>
  <pageMargins left="0.39370078740157483" right="0.39370078740157483" top="0.62992125984251968" bottom="0.59055118110236227" header="0.15748031496062992" footer="0.15748031496062992"/>
  <pageSetup paperSize="9" scale="64" orientation="landscape" useFirstPageNumber="1" r:id="rId1"/>
  <headerFooter>
    <oddHeader>&amp;R&amp;"Trebuchet MS,보통"&amp;12
www.wooribank.com</oddHeader>
    <oddFooter>&amp;R&amp;"Trebuchet MS,보통"Page 3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0"/>
  <sheetViews>
    <sheetView showGridLines="0" view="pageBreakPreview" topLeftCell="A4" zoomScale="85" zoomScaleNormal="90" zoomScaleSheetLayoutView="85" workbookViewId="0">
      <selection activeCell="V4" sqref="V4"/>
    </sheetView>
  </sheetViews>
  <sheetFormatPr defaultRowHeight="9.75"/>
  <cols>
    <col min="1" max="1" width="19" style="274" customWidth="1"/>
    <col min="2" max="2" width="3.85546875" style="274" customWidth="1"/>
    <col min="3" max="3" width="38.28515625" style="274" customWidth="1"/>
    <col min="4" max="7" width="22.42578125" style="274" customWidth="1"/>
    <col min="8" max="19" width="0" style="274" hidden="1" customWidth="1"/>
    <col min="20" max="20" width="0.85546875" style="274" customWidth="1"/>
    <col min="21" max="16384" width="9.140625" style="274"/>
  </cols>
  <sheetData>
    <row r="1" spans="1:20" s="285" customFormat="1" ht="37.5" customHeight="1">
      <c r="A1" s="277"/>
      <c r="B1" s="284"/>
      <c r="C1" s="1698" t="s">
        <v>107</v>
      </c>
      <c r="D1" s="1698"/>
      <c r="E1" s="1698"/>
      <c r="F1" s="1698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</row>
    <row r="2" spans="1:20" s="285" customFormat="1" ht="19.5">
      <c r="A2" s="291"/>
      <c r="C2" s="273"/>
      <c r="D2" s="273"/>
      <c r="E2" s="273"/>
      <c r="F2" s="273"/>
    </row>
    <row r="3" spans="1:20" s="285" customFormat="1" ht="20.25" customHeight="1">
      <c r="A3" s="291"/>
      <c r="C3" s="940" t="s">
        <v>429</v>
      </c>
      <c r="D3" s="1700" t="s">
        <v>116</v>
      </c>
      <c r="E3" s="1701" t="s">
        <v>117</v>
      </c>
      <c r="F3" s="1702"/>
      <c r="G3" s="1703" t="s">
        <v>118</v>
      </c>
    </row>
    <row r="4" spans="1:20" s="285" customFormat="1" ht="30.75" customHeight="1">
      <c r="A4" s="291"/>
      <c r="C4" s="288" t="s">
        <v>46</v>
      </c>
      <c r="D4" s="1700"/>
      <c r="E4" s="281" t="s">
        <v>119</v>
      </c>
      <c r="F4" s="281" t="s">
        <v>431</v>
      </c>
      <c r="G4" s="1704"/>
    </row>
    <row r="5" spans="1:20" s="285" customFormat="1" ht="4.5" customHeight="1">
      <c r="A5" s="291"/>
      <c r="D5" s="1699"/>
      <c r="E5" s="1699"/>
      <c r="F5" s="1699"/>
      <c r="G5" s="1699"/>
    </row>
    <row r="6" spans="1:20" s="285" customFormat="1" ht="23.25" customHeight="1">
      <c r="A6" s="291"/>
      <c r="C6" s="272" t="s">
        <v>108</v>
      </c>
      <c r="D6" s="946">
        <v>5879.8980000000001</v>
      </c>
      <c r="E6" s="946">
        <v>523.88599999999997</v>
      </c>
      <c r="F6" s="946">
        <v>36.621000000000002</v>
      </c>
      <c r="G6" s="952">
        <v>6472.6750000000002</v>
      </c>
    </row>
    <row r="7" spans="1:20" s="285" customFormat="1" ht="23.25" customHeight="1">
      <c r="A7" s="291"/>
      <c r="C7" s="278" t="s">
        <v>109</v>
      </c>
      <c r="D7" s="942">
        <v>4723.1000000000004</v>
      </c>
      <c r="E7" s="955">
        <v>463.60300000000001</v>
      </c>
      <c r="F7" s="954">
        <v>33.814</v>
      </c>
      <c r="G7" s="958">
        <v>5220.6490000000003</v>
      </c>
    </row>
    <row r="8" spans="1:20" s="285" customFormat="1" ht="23.25" customHeight="1">
      <c r="A8" s="291"/>
      <c r="C8" s="278" t="s">
        <v>110</v>
      </c>
      <c r="D8" s="943">
        <v>1156.7979999999998</v>
      </c>
      <c r="E8" s="943">
        <v>60.283000000000015</v>
      </c>
      <c r="F8" s="957">
        <v>2.8070000000000017</v>
      </c>
      <c r="G8" s="958">
        <v>1252.0259999999996</v>
      </c>
    </row>
    <row r="9" spans="1:20" s="285" customFormat="1" ht="23.25" customHeight="1">
      <c r="A9" s="291"/>
      <c r="C9" s="278" t="s">
        <v>111</v>
      </c>
      <c r="D9" s="943">
        <v>-3329.1979999999999</v>
      </c>
      <c r="E9" s="955">
        <v>-163.536</v>
      </c>
      <c r="F9" s="956">
        <v>-18.477</v>
      </c>
      <c r="G9" s="958">
        <v>-3530.8009999999999</v>
      </c>
      <c r="H9" s="287"/>
      <c r="I9" s="287"/>
      <c r="J9" s="287"/>
    </row>
    <row r="10" spans="1:20" s="285" customFormat="1" ht="23.25" customHeight="1">
      <c r="A10" s="291"/>
      <c r="C10" s="278" t="s">
        <v>112</v>
      </c>
      <c r="D10" s="943">
        <v>-566.64099999999996</v>
      </c>
      <c r="E10" s="955">
        <v>-221.863</v>
      </c>
      <c r="F10" s="954">
        <v>3.3889999999999998</v>
      </c>
      <c r="G10" s="952">
        <v>-785.13300000000004</v>
      </c>
      <c r="H10" s="287"/>
      <c r="I10" s="287"/>
      <c r="J10" s="287"/>
    </row>
    <row r="11" spans="1:20" s="285" customFormat="1" ht="23.25" customHeight="1">
      <c r="A11" s="291"/>
      <c r="C11" s="272" t="s">
        <v>113</v>
      </c>
      <c r="D11" s="946">
        <v>1984.059</v>
      </c>
      <c r="E11" s="948">
        <v>138.48699999999999</v>
      </c>
      <c r="F11" s="947">
        <v>21.533000000000001</v>
      </c>
      <c r="G11" s="944">
        <v>2156.741</v>
      </c>
      <c r="H11" s="287"/>
      <c r="I11" s="287"/>
      <c r="J11" s="287"/>
    </row>
    <row r="12" spans="1:20" s="285" customFormat="1" ht="23.25" customHeight="1">
      <c r="A12" s="291"/>
      <c r="C12" s="272" t="s">
        <v>104</v>
      </c>
      <c r="D12" s="943">
        <v>-190.19900000000001</v>
      </c>
      <c r="E12" s="955">
        <v>-5.2190000000000003</v>
      </c>
      <c r="F12" s="956">
        <v>-0.33600000000000002</v>
      </c>
      <c r="G12" s="952">
        <v>-207.23500000000001</v>
      </c>
      <c r="H12" s="287"/>
      <c r="I12" s="287"/>
      <c r="J12" s="287"/>
    </row>
    <row r="13" spans="1:20" s="285" customFormat="1" ht="23.25" customHeight="1">
      <c r="A13" s="291"/>
      <c r="C13" s="283" t="s">
        <v>114</v>
      </c>
      <c r="D13" s="950">
        <v>2360.5009999999997</v>
      </c>
      <c r="E13" s="950">
        <v>355.13099999999997</v>
      </c>
      <c r="F13" s="950">
        <v>17.808000000000003</v>
      </c>
      <c r="G13" s="952">
        <v>2734.6390000000001</v>
      </c>
      <c r="H13" s="287"/>
      <c r="I13" s="287"/>
      <c r="J13" s="287"/>
    </row>
    <row r="14" spans="1:20" s="285" customFormat="1" ht="23.25" customHeight="1">
      <c r="A14" s="291"/>
      <c r="C14" s="272" t="s">
        <v>115</v>
      </c>
      <c r="D14" s="946">
        <v>1793.86</v>
      </c>
      <c r="E14" s="948">
        <v>133.268</v>
      </c>
      <c r="F14" s="947">
        <v>21.197000000000003</v>
      </c>
      <c r="G14" s="952">
        <v>1949.5059999999999</v>
      </c>
      <c r="H14" s="287"/>
      <c r="I14" s="287"/>
      <c r="J14" s="287"/>
    </row>
    <row r="15" spans="1:20" s="285" customFormat="1" ht="23.25" customHeight="1" thickBot="1">
      <c r="A15" s="291"/>
      <c r="C15" s="279" t="s">
        <v>121</v>
      </c>
      <c r="D15" s="945">
        <v>1399.115</v>
      </c>
      <c r="E15" s="949">
        <v>101.214</v>
      </c>
      <c r="F15" s="953">
        <v>20.023</v>
      </c>
      <c r="G15" s="951">
        <v>1512.1479999999999</v>
      </c>
      <c r="H15" s="287"/>
      <c r="I15" s="287"/>
      <c r="J15" s="287"/>
    </row>
    <row r="16" spans="1:20" s="285" customFormat="1" ht="27.75" customHeight="1">
      <c r="A16" s="291"/>
      <c r="C16" s="276"/>
      <c r="D16" s="271"/>
      <c r="E16" s="271"/>
      <c r="F16" s="271"/>
      <c r="G16" s="271"/>
      <c r="H16" s="287"/>
      <c r="I16" s="287"/>
      <c r="J16" s="287"/>
    </row>
    <row r="17" spans="1:10" s="285" customFormat="1" ht="20.25" customHeight="1">
      <c r="A17" s="291"/>
      <c r="C17" s="941" t="s">
        <v>430</v>
      </c>
      <c r="D17" s="1700" t="s">
        <v>116</v>
      </c>
      <c r="E17" s="1701" t="s">
        <v>117</v>
      </c>
      <c r="F17" s="1702"/>
      <c r="G17" s="1703" t="s">
        <v>118</v>
      </c>
    </row>
    <row r="18" spans="1:10" s="285" customFormat="1" ht="20.25" customHeight="1">
      <c r="A18" s="291"/>
      <c r="C18" s="288" t="s">
        <v>46</v>
      </c>
      <c r="D18" s="1700"/>
      <c r="E18" s="281" t="s">
        <v>119</v>
      </c>
      <c r="F18" s="281" t="s">
        <v>120</v>
      </c>
      <c r="G18" s="1704"/>
    </row>
    <row r="19" spans="1:10" s="285" customFormat="1" ht="4.5" customHeight="1">
      <c r="A19" s="291"/>
      <c r="D19" s="1699"/>
      <c r="E19" s="1699"/>
      <c r="F19" s="1699"/>
      <c r="G19" s="1699"/>
    </row>
    <row r="20" spans="1:10" s="285" customFormat="1" ht="23.25" customHeight="1">
      <c r="A20" s="291"/>
      <c r="C20" s="272" t="s">
        <v>108</v>
      </c>
      <c r="D20" s="961">
        <v>1368.3510000000001</v>
      </c>
      <c r="E20" s="961">
        <v>136.61419758</v>
      </c>
      <c r="F20" s="961">
        <v>10.092630121999999</v>
      </c>
      <c r="G20" s="965">
        <v>1522.6852793190001</v>
      </c>
    </row>
    <row r="21" spans="1:10" s="285" customFormat="1" ht="23.25" customHeight="1">
      <c r="A21" s="291"/>
      <c r="C21" s="278" t="s">
        <v>109</v>
      </c>
      <c r="D21" s="959">
        <v>1189.1759999999999</v>
      </c>
      <c r="E21" s="966">
        <v>120.853242158</v>
      </c>
      <c r="F21" s="967">
        <v>8.5953610489999992</v>
      </c>
      <c r="G21" s="965">
        <v>1318.773533066</v>
      </c>
    </row>
    <row r="22" spans="1:10" s="285" customFormat="1" ht="23.25" customHeight="1">
      <c r="A22" s="291"/>
      <c r="C22" s="278" t="s">
        <v>110</v>
      </c>
      <c r="D22" s="959">
        <v>179.1750000000001</v>
      </c>
      <c r="E22" s="959">
        <v>15.760955422000009</v>
      </c>
      <c r="F22" s="959">
        <v>1.4972690730000004</v>
      </c>
      <c r="G22" s="965">
        <v>203.91174625299999</v>
      </c>
    </row>
    <row r="23" spans="1:10" s="285" customFormat="1" ht="23.25" customHeight="1">
      <c r="A23" s="291"/>
      <c r="C23" s="278" t="s">
        <v>111</v>
      </c>
      <c r="D23" s="959">
        <v>-828.59100000000001</v>
      </c>
      <c r="E23" s="971">
        <v>-44.690684232999999</v>
      </c>
      <c r="F23" s="972">
        <v>-5.6570262509999996</v>
      </c>
      <c r="G23" s="973">
        <v>-883.74900564799998</v>
      </c>
      <c r="H23" s="287"/>
      <c r="I23" s="287"/>
      <c r="J23" s="287"/>
    </row>
    <row r="24" spans="1:10" s="285" customFormat="1" ht="23.25" customHeight="1">
      <c r="A24" s="291"/>
      <c r="C24" s="278" t="s">
        <v>112</v>
      </c>
      <c r="D24" s="959">
        <v>-219.73699999999999</v>
      </c>
      <c r="E24" s="971">
        <v>-64.766115267000004</v>
      </c>
      <c r="F24" s="972">
        <v>0.390109502</v>
      </c>
      <c r="G24" s="973">
        <v>-284.11048807399999</v>
      </c>
      <c r="H24" s="287"/>
      <c r="I24" s="287"/>
      <c r="J24" s="287"/>
    </row>
    <row r="25" spans="1:10" s="285" customFormat="1" ht="23.25" customHeight="1">
      <c r="A25" s="291"/>
      <c r="C25" s="272" t="s">
        <v>113</v>
      </c>
      <c r="D25" s="961">
        <v>320.02300000000002</v>
      </c>
      <c r="E25" s="974">
        <v>27.15739808</v>
      </c>
      <c r="F25" s="975">
        <v>4.8257133730000001</v>
      </c>
      <c r="G25" s="973">
        <v>354.82578559699999</v>
      </c>
      <c r="H25" s="287"/>
      <c r="I25" s="287"/>
      <c r="J25" s="287"/>
    </row>
    <row r="26" spans="1:10" s="285" customFormat="1" ht="23.25" customHeight="1">
      <c r="A26" s="291"/>
      <c r="C26" s="272" t="s">
        <v>104</v>
      </c>
      <c r="D26" s="959">
        <v>-203.48400000000001</v>
      </c>
      <c r="E26" s="971">
        <v>-1.1215829580000001</v>
      </c>
      <c r="F26" s="972">
        <v>-5.0067449E-2</v>
      </c>
      <c r="G26" s="973">
        <v>-206.905493587</v>
      </c>
      <c r="H26" s="287"/>
      <c r="I26" s="287"/>
      <c r="J26" s="287"/>
    </row>
    <row r="27" spans="1:10" s="285" customFormat="1" ht="23.25" customHeight="1">
      <c r="A27" s="291"/>
      <c r="C27" s="283" t="s">
        <v>114</v>
      </c>
      <c r="D27" s="964">
        <v>336.27600000000001</v>
      </c>
      <c r="E27" s="964">
        <v>90.801930389000006</v>
      </c>
      <c r="F27" s="964">
        <v>4.3855364220000004</v>
      </c>
      <c r="G27" s="965">
        <v>432.03078008399996</v>
      </c>
      <c r="H27" s="287"/>
      <c r="I27" s="287"/>
      <c r="J27" s="287"/>
    </row>
    <row r="28" spans="1:10" s="285" customFormat="1" ht="23.25" customHeight="1">
      <c r="A28" s="291"/>
      <c r="C28" s="272" t="s">
        <v>115</v>
      </c>
      <c r="D28" s="961">
        <v>116.53900000000002</v>
      </c>
      <c r="E28" s="963">
        <v>26.035815121999999</v>
      </c>
      <c r="F28" s="962">
        <v>4.775645924</v>
      </c>
      <c r="G28" s="965">
        <v>147.92029201</v>
      </c>
      <c r="H28" s="287"/>
      <c r="I28" s="287"/>
      <c r="J28" s="287"/>
    </row>
    <row r="29" spans="1:10" s="285" customFormat="1" ht="23.25" customHeight="1" thickBot="1">
      <c r="A29" s="291"/>
      <c r="C29" s="279" t="s">
        <v>121</v>
      </c>
      <c r="D29" s="960">
        <v>110.643</v>
      </c>
      <c r="E29" s="969">
        <v>19.880674747</v>
      </c>
      <c r="F29" s="968">
        <v>4.4436885699999999</v>
      </c>
      <c r="G29" s="970">
        <v>133.64089999999999</v>
      </c>
      <c r="H29" s="287"/>
      <c r="I29" s="287"/>
      <c r="J29" s="287"/>
    </row>
    <row r="30" spans="1:10" s="285" customFormat="1" ht="17.25" customHeight="1">
      <c r="A30" s="286"/>
      <c r="C30" s="275" t="s">
        <v>428</v>
      </c>
      <c r="D30" s="275"/>
      <c r="E30" s="275"/>
      <c r="F30" s="275"/>
      <c r="G30" s="275"/>
      <c r="H30" s="287"/>
      <c r="I30" s="287"/>
      <c r="J30" s="287"/>
    </row>
    <row r="31" spans="1:10" s="285" customFormat="1" ht="17.25" customHeight="1">
      <c r="A31" s="286"/>
      <c r="C31" s="275" t="s">
        <v>432</v>
      </c>
      <c r="D31" s="280"/>
      <c r="E31" s="280"/>
      <c r="F31" s="280"/>
      <c r="G31" s="280"/>
      <c r="H31" s="287"/>
      <c r="I31" s="287"/>
      <c r="J31" s="287"/>
    </row>
    <row r="32" spans="1:10" s="285" customFormat="1" ht="11.25" customHeight="1">
      <c r="A32" s="286"/>
      <c r="C32" s="282"/>
      <c r="D32" s="289"/>
      <c r="E32" s="287"/>
      <c r="F32" s="287"/>
      <c r="G32" s="287"/>
      <c r="H32" s="287"/>
      <c r="I32" s="287"/>
      <c r="J32" s="287"/>
    </row>
    <row r="33" spans="1:6" s="290" customFormat="1">
      <c r="A33" s="274"/>
      <c r="B33" s="274"/>
      <c r="C33" s="274"/>
      <c r="D33" s="274"/>
      <c r="E33" s="274"/>
      <c r="F33" s="274"/>
    </row>
    <row r="34" spans="1:6" s="290" customFormat="1">
      <c r="A34" s="274"/>
      <c r="B34" s="274"/>
      <c r="C34" s="274"/>
      <c r="D34" s="274"/>
      <c r="E34" s="274"/>
      <c r="F34" s="274"/>
    </row>
    <row r="35" spans="1:6" s="290" customFormat="1">
      <c r="A35" s="274"/>
      <c r="B35" s="274"/>
      <c r="C35" s="274"/>
      <c r="D35" s="274"/>
      <c r="E35" s="274"/>
      <c r="F35" s="274"/>
    </row>
    <row r="36" spans="1:6" s="290" customFormat="1">
      <c r="A36" s="274"/>
      <c r="B36" s="274"/>
      <c r="C36" s="274"/>
      <c r="D36" s="274"/>
      <c r="E36" s="274"/>
      <c r="F36" s="274"/>
    </row>
    <row r="37" spans="1:6" s="290" customFormat="1">
      <c r="A37" s="274"/>
      <c r="B37" s="274"/>
      <c r="C37" s="274"/>
      <c r="D37" s="274"/>
      <c r="E37" s="274"/>
      <c r="F37" s="274"/>
    </row>
    <row r="38" spans="1:6" s="290" customFormat="1">
      <c r="A38" s="274"/>
      <c r="B38" s="274"/>
      <c r="C38" s="274"/>
      <c r="D38" s="274"/>
      <c r="E38" s="274"/>
      <c r="F38" s="274"/>
    </row>
    <row r="39" spans="1:6" s="290" customFormat="1">
      <c r="A39" s="274"/>
      <c r="B39" s="274"/>
      <c r="C39" s="274"/>
      <c r="D39" s="274"/>
      <c r="E39" s="274"/>
      <c r="F39" s="274"/>
    </row>
    <row r="40" spans="1:6" s="290" customFormat="1">
      <c r="A40" s="274"/>
      <c r="B40" s="274"/>
      <c r="C40" s="274"/>
      <c r="D40" s="274"/>
      <c r="E40" s="274"/>
      <c r="F40" s="274"/>
    </row>
    <row r="41" spans="1:6" s="290" customFormat="1">
      <c r="A41" s="274"/>
      <c r="B41" s="274"/>
      <c r="C41" s="274"/>
      <c r="D41" s="274"/>
      <c r="E41" s="274"/>
      <c r="F41" s="274"/>
    </row>
    <row r="42" spans="1:6" s="290" customFormat="1">
      <c r="A42" s="274"/>
      <c r="B42" s="274"/>
      <c r="C42" s="274"/>
      <c r="D42" s="274"/>
      <c r="E42" s="274"/>
      <c r="F42" s="274"/>
    </row>
    <row r="43" spans="1:6" s="290" customFormat="1">
      <c r="A43" s="274"/>
      <c r="B43" s="274"/>
      <c r="C43" s="274"/>
      <c r="D43" s="274"/>
      <c r="E43" s="274"/>
      <c r="F43" s="274"/>
    </row>
    <row r="44" spans="1:6" s="290" customFormat="1">
      <c r="A44" s="274"/>
      <c r="B44" s="274"/>
      <c r="C44" s="274"/>
      <c r="D44" s="274"/>
      <c r="E44" s="274"/>
      <c r="F44" s="274"/>
    </row>
    <row r="45" spans="1:6" s="290" customFormat="1">
      <c r="A45" s="274"/>
      <c r="B45" s="274"/>
      <c r="C45" s="274"/>
      <c r="D45" s="274"/>
      <c r="E45" s="274"/>
      <c r="F45" s="274"/>
    </row>
    <row r="46" spans="1:6" s="290" customFormat="1">
      <c r="A46" s="274"/>
      <c r="B46" s="274"/>
      <c r="C46" s="274"/>
      <c r="D46" s="274"/>
      <c r="E46" s="274"/>
      <c r="F46" s="274"/>
    </row>
    <row r="47" spans="1:6" s="290" customFormat="1">
      <c r="A47" s="274"/>
      <c r="B47" s="274"/>
      <c r="C47" s="274"/>
      <c r="D47" s="274"/>
      <c r="E47" s="274"/>
      <c r="F47" s="274"/>
    </row>
    <row r="48" spans="1:6" s="290" customFormat="1">
      <c r="A48" s="274"/>
      <c r="B48" s="274"/>
      <c r="C48" s="274"/>
      <c r="D48" s="274"/>
      <c r="E48" s="274"/>
      <c r="F48" s="274"/>
    </row>
    <row r="49" spans="1:6" s="290" customFormat="1">
      <c r="A49" s="274"/>
      <c r="B49" s="274"/>
      <c r="C49" s="274"/>
      <c r="D49" s="274"/>
      <c r="E49" s="274"/>
      <c r="F49" s="274"/>
    </row>
    <row r="50" spans="1:6" s="290" customFormat="1">
      <c r="A50" s="274"/>
      <c r="B50" s="274"/>
      <c r="C50" s="274"/>
      <c r="D50" s="274"/>
      <c r="E50" s="274"/>
      <c r="F50" s="274"/>
    </row>
  </sheetData>
  <mergeCells count="9">
    <mergeCell ref="C1:F1"/>
    <mergeCell ref="D19:G19"/>
    <mergeCell ref="D5:G5"/>
    <mergeCell ref="D3:D4"/>
    <mergeCell ref="E3:F3"/>
    <mergeCell ref="G3:G4"/>
    <mergeCell ref="D17:D18"/>
    <mergeCell ref="E17:F17"/>
    <mergeCell ref="G17:G18"/>
  </mergeCells>
  <phoneticPr fontId="6" type="noConversion"/>
  <pageMargins left="0.43307086614173229" right="0.23622047244094491" top="0.62992125984251968" bottom="0.35433070866141736" header="0.15748031496062992" footer="0.15748031496062992"/>
  <pageSetup paperSize="9" scale="76" orientation="landscape" useFirstPageNumber="1" r:id="rId1"/>
  <headerFooter>
    <oddHeader>&amp;R&amp;"Trebuchet MS,보통"&amp;12
www.wooribank.com</oddHeader>
    <oddFooter>&amp;R&amp;"Trebuchet MS,보통"Page 4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1"/>
  <sheetViews>
    <sheetView showGridLines="0" view="pageBreakPreview" zoomScale="90" zoomScaleNormal="100" zoomScaleSheetLayoutView="90" workbookViewId="0">
      <selection activeCell="S1" sqref="S1"/>
    </sheetView>
  </sheetViews>
  <sheetFormatPr defaultRowHeight="8.25"/>
  <cols>
    <col min="1" max="1" width="17.85546875" style="329" customWidth="1"/>
    <col min="2" max="2" width="6.140625" style="329" customWidth="1"/>
    <col min="3" max="3" width="26.7109375" style="337" customWidth="1"/>
    <col min="4" max="4" width="12.7109375" style="329" customWidth="1"/>
    <col min="5" max="5" width="0.85546875" style="329" customWidth="1"/>
    <col min="6" max="6" width="12.7109375" style="329" customWidth="1"/>
    <col min="7" max="7" width="1.42578125" style="329" customWidth="1"/>
    <col min="8" max="8" width="12.7109375" style="329" customWidth="1"/>
    <col min="9" max="9" width="1.28515625" style="329" customWidth="1"/>
    <col min="10" max="10" width="12.7109375" style="329" customWidth="1"/>
    <col min="11" max="11" width="1.42578125" style="329" customWidth="1"/>
    <col min="12" max="12" width="12.7109375" style="329" customWidth="1"/>
    <col min="13" max="13" width="1.28515625" style="329" customWidth="1"/>
    <col min="14" max="14" width="12.7109375" style="329" customWidth="1"/>
    <col min="15" max="15" width="2" style="325" customWidth="1"/>
    <col min="16" max="16" width="1.140625" style="329" customWidth="1"/>
    <col min="17" max="17" width="5.5703125" style="329" customWidth="1"/>
    <col min="18" max="18" width="1.140625" style="329" customWidth="1"/>
    <col min="19" max="19" width="4.7109375" style="329" customWidth="1"/>
    <col min="20" max="20" width="1.140625" style="329" customWidth="1"/>
    <col min="21" max="22" width="4" style="329" customWidth="1"/>
    <col min="23" max="23" width="1.42578125" style="329" hidden="1" customWidth="1"/>
    <col min="24" max="24" width="4.28515625" style="329" customWidth="1"/>
    <col min="25" max="25" width="1.140625" style="329" customWidth="1"/>
    <col min="26" max="26" width="5.5703125" style="329" customWidth="1"/>
    <col min="27" max="27" width="1.140625" style="329" customWidth="1"/>
    <col min="28" max="28" width="4.7109375" style="329" customWidth="1"/>
    <col min="29" max="29" width="1.140625" style="329" customWidth="1"/>
    <col min="30" max="30" width="3.7109375" style="329" customWidth="1"/>
    <col min="31" max="31" width="4" style="329" customWidth="1"/>
    <col min="32" max="16384" width="9.140625" style="329"/>
  </cols>
  <sheetData>
    <row r="1" spans="1:31" s="332" customFormat="1" ht="30" customHeight="1">
      <c r="A1" s="321"/>
      <c r="B1" s="339"/>
      <c r="C1" s="309" t="s">
        <v>122</v>
      </c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40"/>
      <c r="P1" s="331"/>
      <c r="Q1" s="331"/>
      <c r="R1" s="331"/>
      <c r="S1" s="331"/>
      <c r="T1" s="331"/>
      <c r="U1" s="331"/>
      <c r="V1" s="331"/>
      <c r="W1" s="331"/>
      <c r="X1" s="331"/>
      <c r="Y1" s="331"/>
      <c r="Z1" s="331"/>
      <c r="AA1" s="331"/>
      <c r="AB1" s="331"/>
      <c r="AC1" s="331"/>
      <c r="AD1" s="331"/>
      <c r="AE1" s="331"/>
    </row>
    <row r="2" spans="1:31" s="332" customFormat="1" ht="8.25" customHeight="1">
      <c r="A2" s="333"/>
      <c r="O2" s="331"/>
      <c r="P2" s="331"/>
      <c r="Q2" s="331"/>
      <c r="R2" s="331"/>
      <c r="S2" s="331"/>
      <c r="T2" s="331"/>
      <c r="U2" s="331"/>
      <c r="V2" s="331"/>
      <c r="W2" s="331"/>
      <c r="X2" s="331"/>
      <c r="Y2" s="331"/>
      <c r="Z2" s="331"/>
      <c r="AA2" s="331"/>
      <c r="AB2" s="331"/>
      <c r="AC2" s="331"/>
      <c r="AD2" s="331"/>
      <c r="AE2" s="331"/>
    </row>
    <row r="3" spans="1:31" s="332" customFormat="1" ht="6.75" customHeight="1">
      <c r="A3" s="333"/>
      <c r="O3" s="331"/>
      <c r="P3" s="331"/>
      <c r="Q3" s="331"/>
      <c r="R3" s="331"/>
      <c r="S3" s="331"/>
      <c r="T3" s="331"/>
      <c r="U3" s="331"/>
      <c r="V3" s="331"/>
      <c r="W3" s="331"/>
      <c r="X3" s="331"/>
      <c r="Y3" s="331"/>
      <c r="Z3" s="331"/>
      <c r="AA3" s="331"/>
      <c r="AB3" s="331"/>
      <c r="AC3" s="331"/>
      <c r="AD3" s="331"/>
      <c r="AE3" s="331"/>
    </row>
    <row r="4" spans="1:31" s="332" customFormat="1" ht="15" customHeight="1">
      <c r="A4" s="333"/>
      <c r="C4" s="334" t="s">
        <v>123</v>
      </c>
      <c r="O4" s="331"/>
      <c r="P4" s="331"/>
      <c r="Q4" s="331"/>
      <c r="R4" s="331"/>
      <c r="S4" s="331"/>
      <c r="T4" s="331"/>
      <c r="U4" s="331"/>
      <c r="V4" s="331"/>
      <c r="W4" s="331"/>
      <c r="X4" s="331"/>
      <c r="Y4" s="331"/>
      <c r="Z4" s="331"/>
      <c r="AA4" s="331"/>
      <c r="AB4" s="331"/>
      <c r="AC4" s="331"/>
      <c r="AD4" s="331"/>
      <c r="AE4" s="331"/>
    </row>
    <row r="5" spans="1:31" s="332" customFormat="1" ht="7.5" customHeight="1">
      <c r="A5" s="333"/>
      <c r="C5" s="334"/>
      <c r="O5" s="331"/>
      <c r="P5" s="331"/>
      <c r="Q5" s="331"/>
      <c r="R5" s="331"/>
      <c r="S5" s="331"/>
      <c r="T5" s="331"/>
      <c r="U5" s="331"/>
      <c r="V5" s="331"/>
      <c r="W5" s="331"/>
      <c r="X5" s="331"/>
      <c r="Y5" s="331"/>
      <c r="Z5" s="331"/>
      <c r="AA5" s="331"/>
      <c r="AB5" s="331"/>
      <c r="AC5" s="331"/>
      <c r="AD5" s="331"/>
      <c r="AE5" s="331"/>
    </row>
    <row r="6" spans="1:31" s="332" customFormat="1" ht="8.25" customHeight="1">
      <c r="A6" s="333"/>
      <c r="O6" s="331"/>
      <c r="P6" s="331"/>
      <c r="Q6" s="331"/>
      <c r="R6" s="331"/>
      <c r="S6" s="331"/>
      <c r="T6" s="331"/>
      <c r="U6" s="331"/>
      <c r="V6" s="331"/>
      <c r="W6" s="331"/>
      <c r="X6" s="331"/>
      <c r="Y6" s="331"/>
      <c r="Z6" s="331"/>
      <c r="AA6" s="331"/>
      <c r="AB6" s="331"/>
      <c r="AC6" s="331"/>
      <c r="AD6" s="331"/>
      <c r="AE6" s="331"/>
    </row>
    <row r="7" spans="1:31" ht="16.5" customHeight="1">
      <c r="A7" s="341"/>
      <c r="C7" s="342"/>
      <c r="D7" s="1705" t="s">
        <v>420</v>
      </c>
      <c r="E7" s="1705"/>
      <c r="F7" s="1706"/>
      <c r="G7" s="976"/>
      <c r="H7" s="1705" t="s">
        <v>419</v>
      </c>
      <c r="I7" s="1705"/>
      <c r="J7" s="1706"/>
      <c r="K7" s="976"/>
      <c r="L7" s="1705" t="s">
        <v>418</v>
      </c>
      <c r="M7" s="1705"/>
      <c r="N7" s="1706"/>
      <c r="O7" s="1707"/>
      <c r="P7" s="1707"/>
      <c r="Q7" s="1707"/>
      <c r="R7" s="1707"/>
      <c r="S7" s="1707"/>
      <c r="T7" s="1707"/>
      <c r="U7" s="1707"/>
      <c r="V7" s="1707"/>
      <c r="W7" s="311"/>
      <c r="X7" s="1707"/>
      <c r="Y7" s="1707"/>
      <c r="Z7" s="1707"/>
      <c r="AA7" s="1707"/>
      <c r="AB7" s="1707"/>
      <c r="AC7" s="1707"/>
      <c r="AD7" s="1707"/>
      <c r="AE7" s="1707"/>
    </row>
    <row r="8" spans="1:31" ht="16.5" customHeight="1">
      <c r="A8" s="341"/>
      <c r="C8" s="350" t="s">
        <v>46</v>
      </c>
      <c r="D8" s="326" t="s">
        <v>127</v>
      </c>
      <c r="E8" s="326"/>
      <c r="F8" s="328" t="s">
        <v>128</v>
      </c>
      <c r="G8" s="327"/>
      <c r="H8" s="326" t="s">
        <v>127</v>
      </c>
      <c r="I8" s="326"/>
      <c r="J8" s="328" t="s">
        <v>128</v>
      </c>
      <c r="K8" s="327"/>
      <c r="L8" s="326" t="s">
        <v>127</v>
      </c>
      <c r="M8" s="326"/>
      <c r="N8" s="328" t="s">
        <v>128</v>
      </c>
      <c r="O8" s="335"/>
      <c r="P8" s="335"/>
      <c r="Q8" s="336"/>
      <c r="R8" s="335"/>
      <c r="S8" s="336"/>
      <c r="T8" s="335"/>
      <c r="U8" s="335"/>
      <c r="V8" s="338"/>
      <c r="W8" s="311"/>
      <c r="X8" s="335"/>
      <c r="Y8" s="335"/>
      <c r="Z8" s="336"/>
      <c r="AA8" s="335"/>
      <c r="AB8" s="336"/>
      <c r="AC8" s="335"/>
      <c r="AD8" s="335"/>
      <c r="AE8" s="338"/>
    </row>
    <row r="9" spans="1:31" ht="28.5" customHeight="1">
      <c r="A9" s="341"/>
      <c r="C9" s="318" t="s">
        <v>433</v>
      </c>
      <c r="D9" s="991">
        <v>93215.581738645997</v>
      </c>
      <c r="E9" s="985"/>
      <c r="F9" s="989">
        <v>0.44787152979681394</v>
      </c>
      <c r="G9" s="978"/>
      <c r="H9" s="991">
        <v>88641.614000000001</v>
      </c>
      <c r="I9" s="977"/>
      <c r="J9" s="983">
        <v>0.43688567179204779</v>
      </c>
      <c r="K9" s="978"/>
      <c r="L9" s="991">
        <v>86008.75</v>
      </c>
      <c r="M9" s="977"/>
      <c r="N9" s="983">
        <v>0.42322511723311756</v>
      </c>
      <c r="O9" s="312"/>
      <c r="P9" s="312"/>
      <c r="Q9" s="322"/>
      <c r="R9" s="312"/>
      <c r="S9" s="312"/>
      <c r="T9" s="312"/>
      <c r="U9" s="343"/>
      <c r="V9" s="344"/>
      <c r="W9" s="312"/>
      <c r="X9" s="312"/>
      <c r="Y9" s="312"/>
      <c r="Z9" s="312"/>
      <c r="AA9" s="312"/>
      <c r="AB9" s="312"/>
      <c r="AC9" s="312"/>
      <c r="AD9" s="312"/>
      <c r="AE9" s="344"/>
    </row>
    <row r="10" spans="1:31" ht="28.5" customHeight="1">
      <c r="A10" s="341"/>
      <c r="C10" s="318" t="s">
        <v>124</v>
      </c>
      <c r="D10" s="991">
        <v>110564.76814815299</v>
      </c>
      <c r="E10" s="985"/>
      <c r="F10" s="989">
        <v>0.53122890967930803</v>
      </c>
      <c r="G10" s="978"/>
      <c r="H10" s="991">
        <v>108518.473</v>
      </c>
      <c r="I10" s="977"/>
      <c r="J10" s="983">
        <v>0.53485224195547931</v>
      </c>
      <c r="K10" s="978"/>
      <c r="L10" s="991">
        <v>112372.41800000001</v>
      </c>
      <c r="M10" s="977"/>
      <c r="N10" s="983">
        <v>0.55295338883333256</v>
      </c>
      <c r="O10" s="312"/>
      <c r="P10" s="312"/>
      <c r="Q10" s="322"/>
      <c r="R10" s="312"/>
      <c r="S10" s="312"/>
      <c r="T10" s="312"/>
      <c r="U10" s="343"/>
      <c r="V10" s="344"/>
      <c r="W10" s="312"/>
      <c r="X10" s="312"/>
      <c r="Y10" s="312"/>
      <c r="Z10" s="312"/>
      <c r="AA10" s="312"/>
      <c r="AB10" s="312"/>
      <c r="AC10" s="312"/>
      <c r="AD10" s="312"/>
      <c r="AE10" s="344"/>
    </row>
    <row r="11" spans="1:31" ht="28.5" customHeight="1">
      <c r="A11" s="341"/>
      <c r="C11" s="318" t="s">
        <v>125</v>
      </c>
      <c r="D11" s="991">
        <v>102391.290667814</v>
      </c>
      <c r="E11" s="985"/>
      <c r="F11" s="989">
        <v>0.49195792306311265</v>
      </c>
      <c r="G11" s="978"/>
      <c r="H11" s="991">
        <v>100433.5018</v>
      </c>
      <c r="I11" s="977"/>
      <c r="J11" s="983">
        <v>0.49500404972681161</v>
      </c>
      <c r="K11" s="978"/>
      <c r="L11" s="991">
        <v>103305.319</v>
      </c>
      <c r="M11" s="977"/>
      <c r="N11" s="983">
        <v>0.50833671858479057</v>
      </c>
      <c r="O11" s="312"/>
      <c r="P11" s="312"/>
      <c r="Q11" s="322"/>
      <c r="R11" s="312"/>
      <c r="S11" s="312"/>
      <c r="T11" s="312"/>
      <c r="U11" s="343"/>
      <c r="V11" s="344"/>
      <c r="W11" s="312"/>
      <c r="X11" s="312"/>
      <c r="Y11" s="312"/>
      <c r="Z11" s="312"/>
      <c r="AA11" s="312"/>
      <c r="AB11" s="312"/>
      <c r="AC11" s="312"/>
      <c r="AD11" s="312"/>
      <c r="AE11" s="344"/>
    </row>
    <row r="12" spans="1:31" ht="28.5" customHeight="1">
      <c r="A12" s="341"/>
      <c r="C12" s="318" t="s">
        <v>434</v>
      </c>
      <c r="D12" s="991">
        <v>4349</v>
      </c>
      <c r="E12" s="985"/>
      <c r="F12" s="989">
        <v>2.0895576112451738E-2</v>
      </c>
      <c r="G12" s="978"/>
      <c r="H12" s="991">
        <v>5734.2157420000003</v>
      </c>
      <c r="I12" s="977"/>
      <c r="J12" s="983">
        <v>2.8262083502272488E-2</v>
      </c>
      <c r="K12" s="978"/>
      <c r="L12" s="991">
        <v>4841.0569999999998</v>
      </c>
      <c r="M12" s="977"/>
      <c r="N12" s="983">
        <v>2.3821493933549834E-2</v>
      </c>
      <c r="O12" s="312"/>
      <c r="P12" s="312"/>
      <c r="Q12" s="322"/>
      <c r="R12" s="312"/>
      <c r="S12" s="312"/>
      <c r="T12" s="312"/>
      <c r="U12" s="343"/>
      <c r="V12" s="344"/>
      <c r="W12" s="312"/>
      <c r="X12" s="312"/>
      <c r="Y12" s="312"/>
      <c r="Z12" s="312"/>
      <c r="AA12" s="312"/>
      <c r="AB12" s="312"/>
      <c r="AC12" s="312"/>
      <c r="AD12" s="312"/>
      <c r="AE12" s="344"/>
    </row>
    <row r="13" spans="1:31" ht="28.5" customHeight="1">
      <c r="A13" s="341"/>
      <c r="C13" s="324" t="s">
        <v>126</v>
      </c>
      <c r="D13" s="992">
        <v>4309.703402696</v>
      </c>
      <c r="E13" s="986"/>
      <c r="F13" s="989">
        <v>2.070676833136963E-2</v>
      </c>
      <c r="G13" s="980"/>
      <c r="H13" s="992">
        <v>5700.1855949999999</v>
      </c>
      <c r="I13" s="979"/>
      <c r="J13" s="983">
        <v>2.8094359980978333E-2</v>
      </c>
      <c r="K13" s="980"/>
      <c r="L13" s="992">
        <v>4792.7389999999996</v>
      </c>
      <c r="M13" s="979"/>
      <c r="N13" s="983">
        <v>2.3583734505416419E-2</v>
      </c>
      <c r="O13" s="312"/>
      <c r="P13" s="312"/>
      <c r="Q13" s="322"/>
      <c r="R13" s="312"/>
      <c r="S13" s="312"/>
      <c r="T13" s="312"/>
      <c r="U13" s="343"/>
      <c r="V13" s="344"/>
      <c r="W13" s="312"/>
      <c r="X13" s="312"/>
      <c r="Y13" s="312"/>
      <c r="Z13" s="312"/>
      <c r="AA13" s="312"/>
      <c r="AB13" s="312"/>
      <c r="AC13" s="312"/>
      <c r="AD13" s="312"/>
      <c r="AE13" s="344"/>
    </row>
    <row r="14" spans="1:31" ht="28.5" customHeight="1" thickBot="1">
      <c r="A14" s="341"/>
      <c r="C14" s="319" t="s">
        <v>7</v>
      </c>
      <c r="D14" s="993">
        <v>208130.179163063</v>
      </c>
      <c r="E14" s="988">
        <v>0</v>
      </c>
      <c r="F14" s="990">
        <v>0.99999601558857376</v>
      </c>
      <c r="G14" s="982"/>
      <c r="H14" s="987">
        <v>202894.3033</v>
      </c>
      <c r="I14" s="981">
        <v>0</v>
      </c>
      <c r="J14" s="984">
        <v>1</v>
      </c>
      <c r="K14" s="982"/>
      <c r="L14" s="987">
        <v>203222.22500000001</v>
      </c>
      <c r="M14" s="981">
        <v>0</v>
      </c>
      <c r="N14" s="984">
        <v>1</v>
      </c>
      <c r="O14" s="312"/>
      <c r="P14" s="312"/>
      <c r="Q14" s="330"/>
      <c r="R14" s="312"/>
      <c r="S14" s="312"/>
      <c r="T14" s="312"/>
      <c r="U14" s="345"/>
      <c r="V14" s="346"/>
      <c r="W14" s="312"/>
      <c r="X14" s="312"/>
      <c r="Y14" s="312"/>
      <c r="Z14" s="312"/>
      <c r="AA14" s="312"/>
      <c r="AB14" s="312"/>
      <c r="AC14" s="312"/>
      <c r="AD14" s="312"/>
      <c r="AE14" s="346"/>
    </row>
    <row r="15" spans="1:31" ht="16.5" customHeight="1">
      <c r="A15" s="341"/>
      <c r="C15" s="351"/>
      <c r="D15" s="323"/>
      <c r="E15" s="323"/>
      <c r="F15" s="8"/>
      <c r="G15" s="312"/>
      <c r="H15" s="323"/>
      <c r="I15" s="323"/>
      <c r="J15" s="8"/>
      <c r="K15" s="312"/>
      <c r="L15" s="323"/>
      <c r="M15" s="323"/>
      <c r="N15" s="8"/>
      <c r="O15" s="312"/>
      <c r="P15" s="312"/>
      <c r="Q15" s="312"/>
      <c r="R15" s="312"/>
      <c r="S15" s="312"/>
      <c r="T15" s="312"/>
      <c r="U15" s="345"/>
      <c r="V15" s="346"/>
      <c r="W15" s="312"/>
      <c r="X15" s="312"/>
      <c r="Y15" s="312"/>
      <c r="Z15" s="312"/>
      <c r="AA15" s="312"/>
      <c r="AB15" s="312"/>
      <c r="AC15" s="312"/>
      <c r="AD15" s="312"/>
      <c r="AE15" s="346"/>
    </row>
    <row r="16" spans="1:31" ht="16.5" customHeight="1">
      <c r="A16" s="341"/>
      <c r="C16" s="347"/>
      <c r="D16" s="348"/>
      <c r="E16" s="348"/>
      <c r="F16" s="349"/>
      <c r="G16" s="348"/>
      <c r="H16" s="348" t="s">
        <v>0</v>
      </c>
      <c r="I16" s="348"/>
      <c r="J16" s="348"/>
      <c r="K16" s="348"/>
      <c r="L16" s="348" t="s">
        <v>0</v>
      </c>
      <c r="M16" s="348"/>
      <c r="N16" s="348"/>
      <c r="O16" s="348"/>
      <c r="P16" s="348"/>
      <c r="Q16" s="348"/>
      <c r="R16" s="348"/>
      <c r="S16" s="348"/>
      <c r="T16" s="348"/>
      <c r="U16" s="348"/>
      <c r="V16" s="348"/>
      <c r="W16" s="348"/>
      <c r="X16" s="348"/>
      <c r="Y16" s="348"/>
      <c r="Z16" s="348"/>
      <c r="AA16" s="348"/>
      <c r="AB16" s="348"/>
      <c r="AC16" s="348"/>
      <c r="AD16" s="348"/>
      <c r="AE16" s="348"/>
    </row>
    <row r="17" spans="1:31" ht="16.5" customHeight="1">
      <c r="A17" s="341"/>
      <c r="C17" s="342"/>
      <c r="D17" s="1705" t="s">
        <v>417</v>
      </c>
      <c r="E17" s="1705"/>
      <c r="F17" s="1706"/>
      <c r="G17" s="994"/>
      <c r="H17" s="1705" t="s">
        <v>416</v>
      </c>
      <c r="I17" s="1705"/>
      <c r="J17" s="1706"/>
      <c r="K17" s="994"/>
      <c r="L17" s="1705" t="s">
        <v>423</v>
      </c>
      <c r="M17" s="1705"/>
      <c r="N17" s="1706"/>
      <c r="O17" s="348"/>
      <c r="P17" s="348"/>
      <c r="Q17" s="348"/>
      <c r="R17" s="348"/>
      <c r="S17" s="348"/>
      <c r="T17" s="348"/>
      <c r="U17" s="348"/>
      <c r="V17" s="348"/>
      <c r="W17" s="332"/>
      <c r="X17" s="332"/>
      <c r="Y17" s="332"/>
      <c r="Z17" s="332"/>
      <c r="AA17" s="332"/>
      <c r="AB17" s="332"/>
      <c r="AC17" s="332"/>
      <c r="AD17" s="332"/>
      <c r="AE17" s="332"/>
    </row>
    <row r="18" spans="1:31" ht="16.5" customHeight="1">
      <c r="A18" s="341"/>
      <c r="C18" s="350" t="s">
        <v>46</v>
      </c>
      <c r="D18" s="326" t="s">
        <v>127</v>
      </c>
      <c r="E18" s="326"/>
      <c r="F18" s="328" t="s">
        <v>128</v>
      </c>
      <c r="G18" s="327"/>
      <c r="H18" s="326" t="s">
        <v>127</v>
      </c>
      <c r="I18" s="326"/>
      <c r="J18" s="328" t="s">
        <v>128</v>
      </c>
      <c r="K18" s="327"/>
      <c r="L18" s="326" t="s">
        <v>127</v>
      </c>
      <c r="M18" s="326"/>
      <c r="N18" s="328" t="s">
        <v>128</v>
      </c>
      <c r="P18" s="325"/>
      <c r="Q18" s="325"/>
      <c r="R18" s="325"/>
      <c r="S18" s="325"/>
      <c r="T18" s="325"/>
      <c r="U18" s="325"/>
      <c r="V18" s="325"/>
    </row>
    <row r="19" spans="1:31" ht="28.5" customHeight="1">
      <c r="A19" s="341"/>
      <c r="C19" s="318" t="s">
        <v>480</v>
      </c>
      <c r="D19" s="1012">
        <v>82358.38</v>
      </c>
      <c r="E19" s="997"/>
      <c r="F19" s="1005">
        <v>0.41633411981891866</v>
      </c>
      <c r="G19" s="1002"/>
      <c r="H19" s="1009">
        <v>84819.664000000004</v>
      </c>
      <c r="I19" s="997"/>
      <c r="J19" s="1005">
        <v>0.43000280897076409</v>
      </c>
      <c r="K19" s="1002"/>
      <c r="L19" s="996">
        <v>80007.717999999993</v>
      </c>
      <c r="M19" s="997"/>
      <c r="N19" s="1007">
        <v>0.40518860606515111</v>
      </c>
      <c r="P19" s="325"/>
      <c r="Q19" s="322"/>
      <c r="R19" s="325"/>
      <c r="S19" s="325"/>
      <c r="T19" s="325"/>
      <c r="U19" s="325"/>
      <c r="V19" s="325"/>
    </row>
    <row r="20" spans="1:31" ht="28.5" customHeight="1">
      <c r="A20" s="341"/>
      <c r="C20" s="318" t="s">
        <v>124</v>
      </c>
      <c r="D20" s="1012">
        <v>111488.391</v>
      </c>
      <c r="E20" s="997"/>
      <c r="F20" s="1005">
        <v>0.56359074980606039</v>
      </c>
      <c r="G20" s="1002"/>
      <c r="H20" s="1009">
        <v>108541.77499999999</v>
      </c>
      <c r="I20" s="997"/>
      <c r="J20" s="1005">
        <v>0.55026471386013331</v>
      </c>
      <c r="K20" s="1002"/>
      <c r="L20" s="996">
        <v>113437.94899999999</v>
      </c>
      <c r="M20" s="997"/>
      <c r="N20" s="1007">
        <v>0.57449163129736691</v>
      </c>
      <c r="P20" s="325"/>
      <c r="Q20" s="322"/>
      <c r="R20" s="325"/>
      <c r="S20" s="325"/>
      <c r="T20" s="325"/>
      <c r="U20" s="325"/>
      <c r="V20" s="325"/>
    </row>
    <row r="21" spans="1:31" ht="28.5" customHeight="1">
      <c r="A21" s="341"/>
      <c r="C21" s="318" t="s">
        <v>125</v>
      </c>
      <c r="D21" s="1012">
        <v>103279.44</v>
      </c>
      <c r="E21" s="997"/>
      <c r="F21" s="1005">
        <v>0.52209325569287324</v>
      </c>
      <c r="G21" s="1002"/>
      <c r="H21" s="1009">
        <v>101147.442</v>
      </c>
      <c r="I21" s="997"/>
      <c r="J21" s="1005">
        <v>0.51277831258807438</v>
      </c>
      <c r="K21" s="1002"/>
      <c r="L21" s="996">
        <v>106093.34699999999</v>
      </c>
      <c r="M21" s="997"/>
      <c r="N21" s="1007">
        <v>0.53729585667868174</v>
      </c>
      <c r="P21" s="325"/>
      <c r="Q21" s="322"/>
      <c r="R21" s="325"/>
      <c r="S21" s="325"/>
      <c r="T21" s="325"/>
      <c r="U21" s="325"/>
      <c r="V21" s="325"/>
    </row>
    <row r="22" spans="1:31" ht="28.5" customHeight="1">
      <c r="A22" s="341"/>
      <c r="C22" s="318" t="s">
        <v>481</v>
      </c>
      <c r="D22" s="1012">
        <v>3971.223</v>
      </c>
      <c r="E22" s="997"/>
      <c r="F22" s="1005">
        <v>2.0075135430172929E-2</v>
      </c>
      <c r="G22" s="1002"/>
      <c r="H22" s="1009">
        <v>3892.3049999999998</v>
      </c>
      <c r="I22" s="997"/>
      <c r="J22" s="1005">
        <v>1.9732477169102553E-2</v>
      </c>
      <c r="K22" s="1002"/>
      <c r="L22" s="996">
        <v>4012.299</v>
      </c>
      <c r="M22" s="997"/>
      <c r="N22" s="1007">
        <v>2.0319762637482048E-2</v>
      </c>
      <c r="P22" s="325"/>
      <c r="Q22" s="322"/>
      <c r="R22" s="325"/>
      <c r="S22" s="325"/>
      <c r="T22" s="325"/>
      <c r="U22" s="325"/>
      <c r="V22" s="325"/>
    </row>
    <row r="23" spans="1:31" ht="28.5" customHeight="1">
      <c r="A23" s="341"/>
      <c r="C23" s="324" t="s">
        <v>126</v>
      </c>
      <c r="D23" s="1013">
        <v>3627.4319999999998</v>
      </c>
      <c r="E23" s="999"/>
      <c r="F23" s="1005">
        <v>1.8337219708825982E-2</v>
      </c>
      <c r="G23" s="1003"/>
      <c r="H23" s="1010">
        <v>3758.8049999999998</v>
      </c>
      <c r="I23" s="999"/>
      <c r="J23" s="1005">
        <v>1.9055683931657082E-2</v>
      </c>
      <c r="K23" s="1003"/>
      <c r="L23" s="998">
        <v>3777.078</v>
      </c>
      <c r="M23" s="999"/>
      <c r="N23" s="1007">
        <v>1.9128516699093316E-2</v>
      </c>
      <c r="P23" s="325"/>
      <c r="Q23" s="322"/>
      <c r="R23" s="325"/>
      <c r="S23" s="325"/>
      <c r="T23" s="325"/>
      <c r="U23" s="325"/>
      <c r="V23" s="325"/>
    </row>
    <row r="24" spans="1:31" ht="28.5" customHeight="1" thickBot="1">
      <c r="A24" s="341"/>
      <c r="C24" s="319" t="s">
        <v>7</v>
      </c>
      <c r="D24" s="1014">
        <v>197817.99299999999</v>
      </c>
      <c r="E24" s="1001">
        <v>0</v>
      </c>
      <c r="F24" s="1006">
        <v>1</v>
      </c>
      <c r="G24" s="1004"/>
      <c r="H24" s="1011">
        <v>197253.74400000001</v>
      </c>
      <c r="I24" s="1001">
        <v>0</v>
      </c>
      <c r="J24" s="1006">
        <v>1</v>
      </c>
      <c r="K24" s="1004"/>
      <c r="L24" s="1000">
        <v>197457.96599999999</v>
      </c>
      <c r="M24" s="1001">
        <v>0</v>
      </c>
      <c r="N24" s="1008">
        <v>1</v>
      </c>
      <c r="P24" s="325"/>
      <c r="Q24" s="320"/>
      <c r="R24" s="325"/>
      <c r="S24" s="325"/>
      <c r="T24" s="325"/>
      <c r="U24" s="325"/>
      <c r="V24" s="325"/>
    </row>
    <row r="25" spans="1:31" ht="11.25">
      <c r="A25" s="341"/>
      <c r="C25" s="995"/>
      <c r="D25" s="323"/>
      <c r="E25" s="323"/>
      <c r="F25" s="8"/>
      <c r="G25" s="312"/>
      <c r="H25" s="323"/>
      <c r="I25" s="323"/>
      <c r="J25" s="8"/>
      <c r="K25" s="312"/>
      <c r="L25" s="323"/>
      <c r="M25" s="323"/>
      <c r="N25" s="8"/>
      <c r="P25" s="325"/>
      <c r="Q25" s="325"/>
      <c r="R25" s="325"/>
      <c r="S25" s="325"/>
      <c r="T25" s="325"/>
      <c r="U25" s="325"/>
      <c r="V25" s="325"/>
    </row>
    <row r="26" spans="1:31" ht="11.25">
      <c r="A26" s="341"/>
      <c r="C26" s="313" t="s">
        <v>484</v>
      </c>
      <c r="P26" s="325"/>
      <c r="Q26" s="325"/>
      <c r="R26" s="325"/>
      <c r="S26" s="325"/>
      <c r="T26" s="325"/>
      <c r="U26" s="325"/>
      <c r="V26" s="325"/>
    </row>
    <row r="27" spans="1:31" ht="11.25">
      <c r="A27" s="341"/>
      <c r="C27" s="313" t="s">
        <v>435</v>
      </c>
    </row>
    <row r="28" spans="1:31" ht="11.25">
      <c r="A28" s="341"/>
      <c r="C28" s="313" t="s">
        <v>485</v>
      </c>
    </row>
    <row r="29" spans="1:31">
      <c r="A29" s="341"/>
    </row>
    <row r="30" spans="1:31" ht="11.25">
      <c r="A30" s="341"/>
      <c r="C30" s="313"/>
    </row>
    <row r="31" spans="1:31">
      <c r="A31" s="341"/>
    </row>
  </sheetData>
  <mergeCells count="8">
    <mergeCell ref="H17:J17"/>
    <mergeCell ref="O7:V7"/>
    <mergeCell ref="X7:AE7"/>
    <mergeCell ref="D7:F7"/>
    <mergeCell ref="H7:J7"/>
    <mergeCell ref="L7:N7"/>
    <mergeCell ref="L17:N17"/>
    <mergeCell ref="D17:F17"/>
  </mergeCells>
  <phoneticPr fontId="6" type="noConversion"/>
  <pageMargins left="0.43307086614173229" right="0.23622047244094491" top="0.62992125984251968" bottom="0.35433070866141736" header="0.15748031496062992" footer="0.15748031496062992"/>
  <pageSetup paperSize="9" scale="90" orientation="landscape" useFirstPageNumber="1" r:id="rId1"/>
  <headerFooter>
    <oddHeader>&amp;R&amp;"Trebuchet MS,보통"&amp;12
www.wooribank.com</oddHeader>
    <oddFooter xml:space="preserve">&amp;R&amp;"Trebuchet MS,보통"Page 5
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7"/>
  <sheetViews>
    <sheetView showGridLines="0" view="pageBreakPreview" zoomScaleNormal="100" zoomScaleSheetLayoutView="100" workbookViewId="0">
      <selection activeCell="P2" sqref="P2"/>
    </sheetView>
  </sheetViews>
  <sheetFormatPr defaultRowHeight="11.25"/>
  <cols>
    <col min="1" max="1" width="19.28515625" style="372" customWidth="1"/>
    <col min="2" max="2" width="4.7109375" style="372" customWidth="1"/>
    <col min="3" max="3" width="21.5703125" style="376" customWidth="1"/>
    <col min="4" max="14" width="11.140625" style="372" customWidth="1"/>
    <col min="15" max="15" width="1.7109375" style="372" customWidth="1"/>
    <col min="16" max="16" width="12.28515625" style="372" customWidth="1"/>
    <col min="17" max="17" width="1.7109375" style="372" customWidth="1"/>
    <col min="18" max="18" width="0.7109375" style="372" customWidth="1"/>
    <col min="19" max="16384" width="9.140625" style="372"/>
  </cols>
  <sheetData>
    <row r="1" spans="1:30" s="311" customFormat="1" ht="30" customHeight="1">
      <c r="A1" s="321"/>
      <c r="B1" s="352"/>
      <c r="C1" s="367" t="s">
        <v>129</v>
      </c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  <c r="T1" s="367"/>
      <c r="U1" s="367"/>
      <c r="V1" s="367"/>
      <c r="W1" s="367"/>
      <c r="X1" s="367"/>
      <c r="Y1" s="367"/>
      <c r="Z1" s="367"/>
      <c r="AA1" s="367"/>
      <c r="AB1" s="367"/>
      <c r="AC1" s="367"/>
      <c r="AD1" s="367"/>
    </row>
    <row r="2" spans="1:30" s="311" customFormat="1" ht="19.5" customHeight="1">
      <c r="A2" s="353"/>
      <c r="C2" s="354"/>
      <c r="R2" s="312"/>
    </row>
    <row r="3" spans="1:30" s="311" customFormat="1" ht="19.5" customHeight="1">
      <c r="A3" s="353"/>
      <c r="C3" s="370"/>
      <c r="R3" s="312"/>
    </row>
    <row r="4" spans="1:30" ht="15.75">
      <c r="A4" s="371"/>
      <c r="C4" s="303" t="s">
        <v>130</v>
      </c>
      <c r="D4" s="373"/>
      <c r="E4" s="373"/>
      <c r="F4" s="373"/>
      <c r="G4" s="373"/>
      <c r="H4" s="373"/>
      <c r="I4" s="373"/>
      <c r="J4" s="373"/>
      <c r="K4" s="373"/>
      <c r="L4" s="373"/>
      <c r="M4" s="373"/>
      <c r="N4" s="373"/>
      <c r="O4" s="373"/>
      <c r="P4" s="373"/>
      <c r="Q4" s="373"/>
    </row>
    <row r="5" spans="1:30">
      <c r="A5" s="371"/>
      <c r="C5" s="320"/>
      <c r="D5" s="373"/>
      <c r="E5" s="373"/>
      <c r="F5" s="373"/>
      <c r="G5" s="373"/>
      <c r="H5" s="373"/>
      <c r="I5" s="373"/>
      <c r="J5" s="373"/>
      <c r="K5" s="373"/>
      <c r="L5" s="373"/>
      <c r="M5" s="373"/>
      <c r="N5" s="373"/>
      <c r="O5" s="373"/>
      <c r="P5" s="373"/>
      <c r="Q5" s="373"/>
      <c r="R5" s="373"/>
    </row>
    <row r="6" spans="1:30" ht="21.75" customHeight="1">
      <c r="A6" s="371"/>
      <c r="C6" s="373" t="s">
        <v>46</v>
      </c>
      <c r="D6" s="1015" t="s">
        <v>436</v>
      </c>
      <c r="E6" s="1015" t="s">
        <v>437</v>
      </c>
      <c r="F6" s="1015" t="s">
        <v>438</v>
      </c>
      <c r="G6" s="1015" t="s">
        <v>421</v>
      </c>
      <c r="H6" s="1015" t="s">
        <v>422</v>
      </c>
      <c r="I6" s="1015" t="s">
        <v>423</v>
      </c>
      <c r="J6" s="1015" t="s">
        <v>416</v>
      </c>
      <c r="K6" s="1015" t="s">
        <v>417</v>
      </c>
      <c r="L6" s="1015" t="s">
        <v>418</v>
      </c>
      <c r="M6" s="1015" t="s">
        <v>419</v>
      </c>
      <c r="N6" s="1015" t="s">
        <v>420</v>
      </c>
      <c r="O6" s="368"/>
      <c r="P6" s="379"/>
      <c r="Q6" s="379"/>
      <c r="R6" s="374"/>
    </row>
    <row r="7" spans="1:30" ht="22.5" customHeight="1">
      <c r="A7" s="371"/>
      <c r="C7" s="377" t="s">
        <v>132</v>
      </c>
      <c r="D7" s="863"/>
      <c r="E7" s="863"/>
      <c r="F7" s="863"/>
      <c r="G7" s="863"/>
      <c r="H7" s="863"/>
      <c r="I7" s="863"/>
      <c r="J7" s="863"/>
      <c r="K7" s="863"/>
      <c r="L7" s="863"/>
      <c r="M7" s="863"/>
      <c r="N7" s="863"/>
      <c r="O7" s="9"/>
      <c r="P7" s="294"/>
      <c r="Q7" s="10"/>
      <c r="R7" s="312"/>
    </row>
    <row r="8" spans="1:30" ht="22.5" customHeight="1">
      <c r="A8" s="55"/>
      <c r="C8" s="315" t="s">
        <v>133</v>
      </c>
      <c r="D8" s="1017">
        <v>113410.382</v>
      </c>
      <c r="E8" s="1017">
        <v>117710.9</v>
      </c>
      <c r="F8" s="1017">
        <v>113482.3</v>
      </c>
      <c r="G8" s="1017">
        <v>114014.2</v>
      </c>
      <c r="H8" s="1017">
        <v>114516.7</v>
      </c>
      <c r="I8" s="1017">
        <v>111602</v>
      </c>
      <c r="J8" s="1017">
        <v>110162.9</v>
      </c>
      <c r="K8" s="1019">
        <v>108895.3</v>
      </c>
      <c r="L8" s="1019">
        <v>109368.943</v>
      </c>
      <c r="M8" s="1019">
        <v>112167.09999999999</v>
      </c>
      <c r="N8" s="1019">
        <v>112361.383</v>
      </c>
      <c r="O8" s="11"/>
      <c r="P8" s="68"/>
      <c r="Q8" s="322"/>
      <c r="R8" s="13"/>
      <c r="S8" s="69"/>
      <c r="T8" s="14"/>
    </row>
    <row r="9" spans="1:30" ht="22.5" customHeight="1">
      <c r="A9" s="55"/>
      <c r="C9" s="317" t="s">
        <v>134</v>
      </c>
      <c r="D9" s="1017">
        <v>69185.826000000001</v>
      </c>
      <c r="E9" s="1017">
        <v>70670.399999999994</v>
      </c>
      <c r="F9" s="1017">
        <v>69649.600000000006</v>
      </c>
      <c r="G9" s="1017">
        <v>70207.5</v>
      </c>
      <c r="H9" s="1017">
        <v>70477.5</v>
      </c>
      <c r="I9" s="1017">
        <v>71472</v>
      </c>
      <c r="J9" s="1017">
        <v>70814.2</v>
      </c>
      <c r="K9" s="1019">
        <v>72078</v>
      </c>
      <c r="L9" s="1019">
        <v>73306.759000000005</v>
      </c>
      <c r="M9" s="1019">
        <v>74974.399999999994</v>
      </c>
      <c r="N9" s="1019">
        <v>76339.025999999998</v>
      </c>
      <c r="O9" s="11"/>
      <c r="P9" s="68"/>
      <c r="Q9" s="322"/>
      <c r="R9" s="13"/>
      <c r="S9" s="69"/>
      <c r="T9" s="14"/>
      <c r="Z9" s="292"/>
    </row>
    <row r="10" spans="1:30" ht="22.5" customHeight="1">
      <c r="A10" s="55"/>
      <c r="C10" s="317" t="s">
        <v>135</v>
      </c>
      <c r="D10" s="1017">
        <v>44224.555999999997</v>
      </c>
      <c r="E10" s="1017">
        <v>47040.5</v>
      </c>
      <c r="F10" s="1017">
        <v>43832.7</v>
      </c>
      <c r="G10" s="1017">
        <v>43806.7</v>
      </c>
      <c r="H10" s="1017">
        <v>44039.199999999997</v>
      </c>
      <c r="I10" s="1017">
        <v>40130</v>
      </c>
      <c r="J10" s="1017">
        <v>39348.699999999997</v>
      </c>
      <c r="K10" s="1019">
        <v>36817.300000000003</v>
      </c>
      <c r="L10" s="1019">
        <v>36062.184000000001</v>
      </c>
      <c r="M10" s="1019">
        <v>37192.699999999997</v>
      </c>
      <c r="N10" s="1019">
        <v>36022.357000000004</v>
      </c>
      <c r="O10" s="11"/>
      <c r="P10" s="68"/>
      <c r="Q10" s="322"/>
      <c r="R10" s="13"/>
      <c r="S10" s="69"/>
      <c r="T10" s="14"/>
    </row>
    <row r="11" spans="1:30" ht="22.5" customHeight="1">
      <c r="A11" s="55"/>
      <c r="C11" s="315" t="s">
        <v>136</v>
      </c>
      <c r="D11" s="1017">
        <v>84353.600000000006</v>
      </c>
      <c r="E11" s="1017">
        <v>88883.3</v>
      </c>
      <c r="F11" s="1017">
        <v>92256.7</v>
      </c>
      <c r="G11" s="1017">
        <v>95120.9</v>
      </c>
      <c r="H11" s="1017">
        <v>99456</v>
      </c>
      <c r="I11" s="1017">
        <v>99326.3</v>
      </c>
      <c r="J11" s="1017">
        <v>102587.01</v>
      </c>
      <c r="K11" s="1019">
        <v>103427.6</v>
      </c>
      <c r="L11" s="1019">
        <v>104235.25199999999</v>
      </c>
      <c r="M11" s="1019">
        <v>104433.7</v>
      </c>
      <c r="N11" s="1019">
        <v>106597.16100000001</v>
      </c>
      <c r="O11" s="11"/>
      <c r="P11" s="68"/>
      <c r="Q11" s="322"/>
      <c r="R11" s="13"/>
      <c r="S11" s="69"/>
      <c r="T11" s="14"/>
    </row>
    <row r="12" spans="1:30" ht="22.5" customHeight="1">
      <c r="A12" s="55"/>
      <c r="C12" s="315" t="s">
        <v>137</v>
      </c>
      <c r="D12" s="1017">
        <v>5487</v>
      </c>
      <c r="E12" s="1017">
        <v>5172.3999999999996</v>
      </c>
      <c r="F12" s="1017">
        <v>5103.3999999999996</v>
      </c>
      <c r="G12" s="1017">
        <v>4735.2</v>
      </c>
      <c r="H12" s="1017">
        <v>4108.6000000000004</v>
      </c>
      <c r="I12" s="1017">
        <v>3858.1</v>
      </c>
      <c r="J12" s="1017">
        <v>3862.2</v>
      </c>
      <c r="K12" s="1019">
        <v>3436.3</v>
      </c>
      <c r="L12" s="1019">
        <v>3227.6619999999998</v>
      </c>
      <c r="M12" s="1019">
        <v>3067.3</v>
      </c>
      <c r="N12" s="1019">
        <v>3159.9119999999998</v>
      </c>
      <c r="O12" s="11"/>
      <c r="P12" s="68"/>
      <c r="Q12" s="322"/>
      <c r="R12" s="13"/>
      <c r="S12" s="69"/>
      <c r="T12" s="14"/>
    </row>
    <row r="13" spans="1:30" ht="22.5" customHeight="1" thickBot="1">
      <c r="A13" s="371"/>
      <c r="C13" s="378" t="s">
        <v>7</v>
      </c>
      <c r="D13" s="1018">
        <v>203250.98200000002</v>
      </c>
      <c r="E13" s="1018">
        <v>211766.6</v>
      </c>
      <c r="F13" s="1018">
        <v>210842.4</v>
      </c>
      <c r="G13" s="1018">
        <v>213870.3</v>
      </c>
      <c r="H13" s="1018">
        <v>218081.30000000002</v>
      </c>
      <c r="I13" s="1018">
        <v>214786.4</v>
      </c>
      <c r="J13" s="1018">
        <v>216612.11</v>
      </c>
      <c r="K13" s="1018">
        <v>215759.2</v>
      </c>
      <c r="L13" s="1018">
        <v>216831.85700000002</v>
      </c>
      <c r="M13" s="1018">
        <v>219668.09999999998</v>
      </c>
      <c r="N13" s="1018">
        <v>222118.45600000001</v>
      </c>
      <c r="O13" s="15"/>
      <c r="P13" s="68"/>
      <c r="Q13" s="320"/>
      <c r="R13" s="8"/>
      <c r="S13" s="69"/>
      <c r="T13" s="14"/>
    </row>
    <row r="14" spans="1:30" ht="16.899999999999999" customHeight="1">
      <c r="A14" s="371"/>
      <c r="C14" s="355"/>
      <c r="D14" s="322"/>
      <c r="E14" s="322"/>
      <c r="F14" s="322"/>
      <c r="G14" s="322"/>
      <c r="H14" s="322"/>
      <c r="I14" s="322"/>
      <c r="J14" s="322"/>
      <c r="K14" s="322"/>
      <c r="L14" s="322"/>
      <c r="M14" s="322"/>
      <c r="N14" s="322"/>
      <c r="O14" s="322"/>
      <c r="P14" s="322"/>
      <c r="Q14" s="322"/>
      <c r="R14" s="294"/>
    </row>
    <row r="15" spans="1:30" ht="16.899999999999999" customHeight="1">
      <c r="A15" s="371"/>
      <c r="C15" s="320"/>
      <c r="D15" s="322"/>
      <c r="E15" s="322"/>
      <c r="F15" s="322"/>
      <c r="G15" s="369"/>
      <c r="H15" s="322"/>
      <c r="I15" s="322"/>
      <c r="J15" s="322"/>
      <c r="K15" s="322"/>
      <c r="L15" s="322"/>
      <c r="M15" s="322"/>
      <c r="N15" s="322"/>
      <c r="O15" s="322"/>
      <c r="P15" s="322"/>
      <c r="Q15" s="322"/>
      <c r="R15" s="294"/>
    </row>
    <row r="16" spans="1:30" ht="16.899999999999999" customHeight="1">
      <c r="A16" s="371"/>
      <c r="C16" s="303" t="s">
        <v>131</v>
      </c>
      <c r="D16" s="322"/>
      <c r="E16" s="322"/>
      <c r="F16" s="322"/>
      <c r="G16" s="322"/>
      <c r="H16" s="322"/>
      <c r="I16" s="322"/>
      <c r="J16" s="322"/>
      <c r="K16" s="322"/>
      <c r="L16" s="322"/>
      <c r="M16" s="322"/>
      <c r="N16" s="322"/>
      <c r="O16" s="322"/>
      <c r="P16" s="322"/>
      <c r="Q16" s="322"/>
      <c r="R16" s="312"/>
    </row>
    <row r="17" spans="1:18" ht="11.25" customHeight="1">
      <c r="A17" s="371"/>
      <c r="C17" s="303"/>
      <c r="D17" s="322"/>
      <c r="E17" s="322"/>
      <c r="F17" s="322"/>
      <c r="G17" s="322"/>
      <c r="H17" s="322"/>
      <c r="I17" s="322"/>
      <c r="J17" s="322"/>
      <c r="K17" s="322"/>
      <c r="L17" s="322"/>
      <c r="M17" s="322"/>
      <c r="N17" s="322"/>
      <c r="O17" s="322"/>
      <c r="P17" s="322"/>
      <c r="Q17" s="322"/>
      <c r="R17" s="312"/>
    </row>
    <row r="18" spans="1:18" ht="21.75" customHeight="1">
      <c r="A18" s="371"/>
      <c r="C18" s="373" t="s">
        <v>46</v>
      </c>
      <c r="D18" s="1016" t="s">
        <v>436</v>
      </c>
      <c r="E18" s="1016" t="s">
        <v>437</v>
      </c>
      <c r="F18" s="1016" t="s">
        <v>438</v>
      </c>
      <c r="G18" s="1016" t="s">
        <v>421</v>
      </c>
      <c r="H18" s="1016" t="s">
        <v>422</v>
      </c>
      <c r="I18" s="1016" t="s">
        <v>423</v>
      </c>
      <c r="J18" s="1016" t="s">
        <v>416</v>
      </c>
      <c r="K18" s="1016" t="s">
        <v>417</v>
      </c>
      <c r="L18" s="1016" t="s">
        <v>418</v>
      </c>
      <c r="M18" s="1016" t="s">
        <v>419</v>
      </c>
      <c r="N18" s="1016" t="s">
        <v>420</v>
      </c>
      <c r="O18" s="368"/>
      <c r="P18" s="374"/>
      <c r="Q18" s="374"/>
      <c r="R18" s="374"/>
    </row>
    <row r="19" spans="1:18" ht="22.5" customHeight="1">
      <c r="A19" s="371"/>
      <c r="C19" s="377" t="s">
        <v>132</v>
      </c>
      <c r="D19" s="43"/>
      <c r="E19" s="43"/>
      <c r="F19" s="43"/>
      <c r="G19" s="43"/>
      <c r="H19" s="43"/>
      <c r="I19" s="43"/>
      <c r="J19" s="43"/>
      <c r="K19" s="43"/>
      <c r="L19" s="43"/>
      <c r="M19" s="863"/>
      <c r="N19" s="43"/>
      <c r="O19" s="9"/>
      <c r="P19" s="17"/>
      <c r="Q19" s="17"/>
      <c r="R19" s="312"/>
    </row>
    <row r="20" spans="1:18" ht="22.5" customHeight="1">
      <c r="A20" s="371"/>
      <c r="C20" s="315" t="s">
        <v>133</v>
      </c>
      <c r="D20" s="1020">
        <v>55.798196340325674</v>
      </c>
      <c r="E20" s="1020">
        <v>55.585205598994364</v>
      </c>
      <c r="F20" s="1020">
        <v>53.823282224068791</v>
      </c>
      <c r="G20" s="1020">
        <v>53.309973381063195</v>
      </c>
      <c r="H20" s="1020">
        <v>52.511013094657812</v>
      </c>
      <c r="I20" s="1020">
        <v>51.95952816379436</v>
      </c>
      <c r="J20" s="1020">
        <v>50.85722123292183</v>
      </c>
      <c r="K20" s="1020">
        <v>50.470756287565024</v>
      </c>
      <c r="L20" s="1020">
        <v>50.439517750382961</v>
      </c>
      <c r="M20" s="1020">
        <v>51.062079564579477</v>
      </c>
      <c r="N20" s="1022">
        <v>50.586243495227606</v>
      </c>
      <c r="O20" s="11"/>
      <c r="P20" s="18"/>
      <c r="Q20" s="18"/>
      <c r="R20" s="12"/>
    </row>
    <row r="21" spans="1:18" ht="22.5" customHeight="1">
      <c r="A21" s="371"/>
      <c r="C21" s="317" t="s">
        <v>134</v>
      </c>
      <c r="D21" s="1020">
        <v>34.039602327727003</v>
      </c>
      <c r="E21" s="1020">
        <v>33.371834840810585</v>
      </c>
      <c r="F21" s="1020">
        <v>33.033962808239714</v>
      </c>
      <c r="G21" s="1020">
        <v>32.827138691066502</v>
      </c>
      <c r="H21" s="1020">
        <v>32.317076246335652</v>
      </c>
      <c r="I21" s="1020">
        <v>33.275849867589386</v>
      </c>
      <c r="J21" s="1020">
        <v>32.691708695326405</v>
      </c>
      <c r="K21" s="1020">
        <v>33.406686713706762</v>
      </c>
      <c r="L21" s="1020">
        <v>33.808112891824749</v>
      </c>
      <c r="M21" s="1020">
        <v>34.130763638416326</v>
      </c>
      <c r="N21" s="1022">
        <v>34.368610053727366</v>
      </c>
      <c r="O21" s="11"/>
      <c r="P21" s="18"/>
      <c r="Q21" s="18"/>
      <c r="R21" s="12"/>
    </row>
    <row r="22" spans="1:18" ht="22.5" customHeight="1">
      <c r="A22" s="371"/>
      <c r="C22" s="317" t="s">
        <v>135</v>
      </c>
      <c r="D22" s="1020">
        <v>21.758594012598667</v>
      </c>
      <c r="E22" s="1020">
        <v>22.213370758183775</v>
      </c>
      <c r="F22" s="1020">
        <v>20.789319415829073</v>
      </c>
      <c r="G22" s="1020">
        <v>20.482834689996693</v>
      </c>
      <c r="H22" s="1020">
        <v>20.19393684832216</v>
      </c>
      <c r="I22" s="1020">
        <v>18.683678296204974</v>
      </c>
      <c r="J22" s="1020">
        <v>18.165512537595426</v>
      </c>
      <c r="K22" s="1020">
        <v>17.064069573858266</v>
      </c>
      <c r="L22" s="1020">
        <v>16.631404858558213</v>
      </c>
      <c r="M22" s="1020">
        <v>16.931315926163155</v>
      </c>
      <c r="N22" s="1022">
        <v>16.217633441500244</v>
      </c>
      <c r="O22" s="11"/>
      <c r="P22" s="18"/>
      <c r="Q22" s="18"/>
      <c r="R22" s="12"/>
    </row>
    <row r="23" spans="1:18" ht="22.5" customHeight="1">
      <c r="A23" s="371"/>
      <c r="C23" s="315" t="s">
        <v>136</v>
      </c>
      <c r="D23" s="1020">
        <v>41.502185706536956</v>
      </c>
      <c r="E23" s="1020">
        <v>41.972294025592326</v>
      </c>
      <c r="F23" s="1020">
        <v>43.756236885939451</v>
      </c>
      <c r="G23" s="1020">
        <v>44.475974457416477</v>
      </c>
      <c r="H23" s="1020">
        <v>45.605010608429055</v>
      </c>
      <c r="I23" s="1020">
        <v>46.244222166766612</v>
      </c>
      <c r="J23" s="1020">
        <v>47.3597759608177</v>
      </c>
      <c r="K23" s="1020">
        <v>47.93658856725461</v>
      </c>
      <c r="L23" s="1020">
        <v>48.071926995487566</v>
      </c>
      <c r="M23" s="1020">
        <v>47.541586602697436</v>
      </c>
      <c r="N23" s="1022">
        <v>47.99113181301783</v>
      </c>
      <c r="O23" s="11"/>
      <c r="P23" s="18"/>
      <c r="Q23" s="18"/>
      <c r="R23" s="12"/>
    </row>
    <row r="24" spans="1:18" ht="22.5" customHeight="1">
      <c r="A24" s="371"/>
      <c r="C24" s="315" t="s">
        <v>137</v>
      </c>
      <c r="D24" s="1020">
        <v>2.6996179531373676</v>
      </c>
      <c r="E24" s="1020">
        <v>2.4425003754133088</v>
      </c>
      <c r="F24" s="1020">
        <v>2.420480889991766</v>
      </c>
      <c r="G24" s="1020">
        <v>2.214052161520323</v>
      </c>
      <c r="H24" s="1020">
        <v>1.8839762969131237</v>
      </c>
      <c r="I24" s="1020">
        <v>1.7962496694390335</v>
      </c>
      <c r="J24" s="1020">
        <v>1.7830028062604624</v>
      </c>
      <c r="K24" s="1020">
        <v>1.5926551451803679</v>
      </c>
      <c r="L24" s="1020">
        <v>1.4885552541294704</v>
      </c>
      <c r="M24" s="1020">
        <v>1.3963338327230947</v>
      </c>
      <c r="N24" s="1022">
        <v>1.4226246917545653</v>
      </c>
      <c r="O24" s="11"/>
      <c r="P24" s="19"/>
      <c r="Q24" s="18"/>
      <c r="R24" s="12"/>
    </row>
    <row r="25" spans="1:18" ht="22.5" customHeight="1" thickBot="1">
      <c r="A25" s="371"/>
      <c r="C25" s="378" t="s">
        <v>7</v>
      </c>
      <c r="D25" s="1021">
        <v>100</v>
      </c>
      <c r="E25" s="1021">
        <v>99.999999999999986</v>
      </c>
      <c r="F25" s="1021">
        <v>100.00000000000001</v>
      </c>
      <c r="G25" s="1021">
        <v>100</v>
      </c>
      <c r="H25" s="1021">
        <v>99.999999999999986</v>
      </c>
      <c r="I25" s="1021">
        <v>100.00000000000001</v>
      </c>
      <c r="J25" s="1021">
        <v>99.999999999999986</v>
      </c>
      <c r="K25" s="1021">
        <v>100</v>
      </c>
      <c r="L25" s="1021">
        <v>100</v>
      </c>
      <c r="M25" s="1021">
        <v>100.00000000000001</v>
      </c>
      <c r="N25" s="1023">
        <v>100</v>
      </c>
      <c r="O25" s="15"/>
      <c r="P25" s="20"/>
      <c r="Q25" s="21"/>
      <c r="R25" s="16"/>
    </row>
    <row r="26" spans="1:18">
      <c r="A26" s="371"/>
      <c r="C26" s="39"/>
      <c r="D26" s="329"/>
      <c r="E26" s="329"/>
      <c r="F26" s="329"/>
      <c r="G26" s="329"/>
      <c r="H26" s="329"/>
      <c r="I26" s="329"/>
      <c r="J26" s="329"/>
      <c r="K26" s="329"/>
      <c r="L26" s="329"/>
      <c r="M26" s="329"/>
      <c r="N26" s="329"/>
      <c r="O26" s="329"/>
      <c r="P26" s="329"/>
      <c r="Q26" s="329"/>
      <c r="R26" s="325"/>
    </row>
    <row r="27" spans="1:18" ht="15.75" customHeight="1">
      <c r="A27" s="371"/>
      <c r="C27" s="79" t="s">
        <v>138</v>
      </c>
      <c r="D27" s="329"/>
      <c r="E27" s="329"/>
      <c r="F27" s="329"/>
      <c r="G27" s="329"/>
      <c r="H27" s="329"/>
      <c r="I27" s="329"/>
      <c r="J27" s="329"/>
      <c r="K27" s="329"/>
      <c r="L27" s="329"/>
      <c r="M27" s="329"/>
      <c r="N27" s="329"/>
      <c r="O27" s="329"/>
      <c r="P27" s="329"/>
      <c r="Q27" s="329"/>
      <c r="R27" s="325"/>
    </row>
    <row r="28" spans="1:18" ht="15.75" customHeight="1">
      <c r="A28" s="371"/>
      <c r="B28" s="375"/>
      <c r="C28" s="79"/>
      <c r="D28" s="329"/>
      <c r="E28" s="329"/>
      <c r="F28" s="329"/>
      <c r="G28" s="329"/>
      <c r="H28" s="329"/>
      <c r="I28" s="329"/>
      <c r="J28" s="329"/>
      <c r="K28" s="329"/>
      <c r="L28" s="329"/>
      <c r="M28" s="329"/>
      <c r="N28" s="329"/>
      <c r="O28" s="329"/>
      <c r="P28" s="329"/>
      <c r="Q28" s="329"/>
      <c r="R28" s="329"/>
    </row>
    <row r="29" spans="1:18">
      <c r="A29" s="371"/>
    </row>
    <row r="58" spans="2:18" s="375" customFormat="1">
      <c r="B58" s="372"/>
      <c r="C58" s="376"/>
      <c r="D58" s="372"/>
      <c r="E58" s="372"/>
      <c r="F58" s="372"/>
      <c r="G58" s="372"/>
      <c r="H58" s="372"/>
      <c r="I58" s="372"/>
      <c r="J58" s="372"/>
      <c r="K58" s="372"/>
      <c r="L58" s="372"/>
      <c r="M58" s="372"/>
      <c r="N58" s="372"/>
      <c r="O58" s="372"/>
      <c r="P58" s="372"/>
      <c r="Q58" s="372"/>
      <c r="R58" s="372"/>
    </row>
    <row r="64" spans="2:18" s="375" customFormat="1">
      <c r="B64" s="372"/>
      <c r="C64" s="376"/>
      <c r="D64" s="372"/>
      <c r="E64" s="372"/>
      <c r="F64" s="372"/>
      <c r="G64" s="372"/>
      <c r="H64" s="372"/>
      <c r="I64" s="372"/>
      <c r="J64" s="372"/>
      <c r="K64" s="372"/>
      <c r="L64" s="372"/>
      <c r="M64" s="372"/>
      <c r="N64" s="372"/>
      <c r="O64" s="372"/>
      <c r="P64" s="372"/>
      <c r="Q64" s="372"/>
      <c r="R64" s="372"/>
    </row>
    <row r="65" spans="2:18" s="375" customFormat="1">
      <c r="B65" s="372"/>
      <c r="C65" s="376"/>
      <c r="D65" s="372"/>
      <c r="E65" s="372"/>
      <c r="F65" s="372"/>
      <c r="G65" s="372"/>
      <c r="H65" s="372"/>
      <c r="I65" s="372"/>
      <c r="J65" s="372"/>
      <c r="K65" s="372"/>
      <c r="L65" s="372"/>
      <c r="M65" s="372"/>
      <c r="N65" s="372"/>
      <c r="O65" s="372"/>
      <c r="P65" s="372"/>
      <c r="Q65" s="372"/>
      <c r="R65" s="372"/>
    </row>
    <row r="81" spans="2:18" s="375" customFormat="1">
      <c r="B81" s="372"/>
      <c r="C81" s="376"/>
      <c r="D81" s="372"/>
      <c r="E81" s="372"/>
      <c r="F81" s="372"/>
      <c r="G81" s="372"/>
      <c r="H81" s="372"/>
      <c r="I81" s="372"/>
      <c r="J81" s="372"/>
      <c r="K81" s="372"/>
      <c r="L81" s="372"/>
      <c r="M81" s="372"/>
      <c r="N81" s="372"/>
      <c r="O81" s="372"/>
      <c r="P81" s="372"/>
      <c r="Q81" s="372"/>
      <c r="R81" s="372"/>
    </row>
    <row r="86" spans="2:18" s="375" customFormat="1">
      <c r="B86" s="372"/>
      <c r="C86" s="376"/>
      <c r="D86" s="372"/>
      <c r="E86" s="372"/>
      <c r="F86" s="372"/>
      <c r="G86" s="372"/>
      <c r="H86" s="372"/>
      <c r="I86" s="372"/>
      <c r="J86" s="372"/>
      <c r="K86" s="372"/>
      <c r="L86" s="372"/>
      <c r="M86" s="372"/>
      <c r="N86" s="372"/>
      <c r="O86" s="372"/>
      <c r="P86" s="372"/>
      <c r="Q86" s="372"/>
      <c r="R86" s="372"/>
    </row>
    <row r="87" spans="2:18" s="375" customFormat="1">
      <c r="B87" s="372"/>
      <c r="C87" s="376"/>
      <c r="D87" s="372"/>
      <c r="E87" s="372"/>
      <c r="F87" s="372"/>
      <c r="G87" s="372"/>
      <c r="H87" s="372"/>
      <c r="I87" s="372"/>
      <c r="J87" s="372"/>
      <c r="K87" s="372"/>
      <c r="L87" s="372"/>
      <c r="M87" s="372"/>
      <c r="N87" s="372"/>
      <c r="O87" s="372"/>
      <c r="P87" s="372"/>
      <c r="Q87" s="372"/>
      <c r="R87" s="372"/>
    </row>
  </sheetData>
  <phoneticPr fontId="6" type="noConversion"/>
  <pageMargins left="0.43307086614173229" right="0.23622047244094491" top="0.62992125984251968" bottom="0.35433070866141736" header="0.15748031496062992" footer="0.15748031496062992"/>
  <pageSetup paperSize="9" scale="78" orientation="landscape" useFirstPageNumber="1" r:id="rId1"/>
  <headerFooter>
    <oddHeader>&amp;R&amp;"Trebuchet MS,보통"&amp;12
www.wooribank.com</oddHeader>
    <oddFooter>&amp;R&amp;"Trebuchet MS,보통"Page 6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7"/>
  <sheetViews>
    <sheetView showGridLines="0" view="pageBreakPreview" zoomScale="90" zoomScaleNormal="90" zoomScaleSheetLayoutView="90" workbookViewId="0"/>
  </sheetViews>
  <sheetFormatPr defaultRowHeight="15"/>
  <cols>
    <col min="1" max="1" width="20.42578125" style="305" customWidth="1"/>
    <col min="2" max="2" width="3.7109375" style="305" customWidth="1"/>
    <col min="3" max="3" width="29.140625" style="305" customWidth="1"/>
    <col min="4" max="4" width="6.28515625" style="305" customWidth="1"/>
    <col min="5" max="6" width="9.42578125" style="305" customWidth="1"/>
    <col min="7" max="7" width="8.5703125" style="305" customWidth="1"/>
    <col min="8" max="8" width="6.28515625" style="305" customWidth="1"/>
    <col min="9" max="10" width="9.42578125" style="305" customWidth="1"/>
    <col min="11" max="11" width="8.5703125" style="305" customWidth="1"/>
    <col min="12" max="12" width="6.28515625" style="305" customWidth="1"/>
    <col min="13" max="14" width="9.42578125" style="305" customWidth="1"/>
    <col min="15" max="15" width="8.5703125" style="305" customWidth="1"/>
    <col min="16" max="16" width="6.28515625" style="305" customWidth="1"/>
    <col min="17" max="18" width="9.42578125" style="305" customWidth="1"/>
    <col min="19" max="19" width="8.5703125" style="305" customWidth="1"/>
    <col min="20" max="16384" width="9.140625" style="305"/>
  </cols>
  <sheetData>
    <row r="1" spans="1:23" ht="37.5" customHeight="1">
      <c r="A1" s="321"/>
      <c r="B1" s="356"/>
      <c r="C1" s="392" t="s">
        <v>444</v>
      </c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392"/>
      <c r="R1" s="392"/>
      <c r="S1" s="392"/>
    </row>
    <row r="2" spans="1:23" ht="18" customHeight="1">
      <c r="A2" s="357"/>
    </row>
    <row r="3" spans="1:23" ht="18" customHeight="1">
      <c r="A3" s="357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58"/>
      <c r="O3" s="358"/>
      <c r="P3" s="358"/>
      <c r="Q3" s="358"/>
      <c r="R3" s="358"/>
      <c r="S3" s="358"/>
    </row>
    <row r="4" spans="1:23" ht="18" customHeight="1">
      <c r="A4" s="357"/>
      <c r="C4" s="381"/>
      <c r="D4" s="381"/>
      <c r="E4" s="381"/>
      <c r="F4" s="381"/>
      <c r="G4" s="381"/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</row>
    <row r="5" spans="1:23" ht="18" customHeight="1">
      <c r="A5" s="357"/>
      <c r="C5" s="381"/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1"/>
      <c r="R5" s="381"/>
      <c r="S5" s="381"/>
    </row>
    <row r="6" spans="1:23" ht="18" customHeight="1">
      <c r="A6" s="359"/>
      <c r="B6" s="310"/>
      <c r="C6" s="360"/>
      <c r="D6" s="360"/>
      <c r="E6" s="1708" t="s">
        <v>439</v>
      </c>
      <c r="F6" s="1708"/>
      <c r="G6" s="1708"/>
      <c r="H6" s="1149"/>
      <c r="I6" s="1708" t="s">
        <v>440</v>
      </c>
      <c r="J6" s="1708"/>
      <c r="K6" s="1708"/>
      <c r="L6" s="1149"/>
      <c r="M6" s="1708" t="s">
        <v>441</v>
      </c>
      <c r="N6" s="1708"/>
      <c r="O6" s="1708"/>
      <c r="P6" s="1149"/>
      <c r="Q6" s="1708" t="s">
        <v>442</v>
      </c>
      <c r="R6" s="1708"/>
      <c r="S6" s="1708"/>
    </row>
    <row r="7" spans="1:23" ht="18" customHeight="1">
      <c r="A7" s="359"/>
      <c r="B7" s="310"/>
      <c r="C7" s="1109" t="s">
        <v>46</v>
      </c>
      <c r="D7" s="366"/>
      <c r="E7" s="1709" t="s">
        <v>445</v>
      </c>
      <c r="F7" s="1709" t="s">
        <v>446</v>
      </c>
      <c r="G7" s="1711" t="s">
        <v>7</v>
      </c>
      <c r="H7" s="1116"/>
      <c r="I7" s="1709" t="s">
        <v>445</v>
      </c>
      <c r="J7" s="1709" t="s">
        <v>446</v>
      </c>
      <c r="K7" s="1711" t="s">
        <v>7</v>
      </c>
      <c r="L7" s="1116"/>
      <c r="M7" s="1709" t="s">
        <v>445</v>
      </c>
      <c r="N7" s="1709" t="s">
        <v>446</v>
      </c>
      <c r="O7" s="1711" t="s">
        <v>7</v>
      </c>
      <c r="P7" s="1116"/>
      <c r="Q7" s="1709" t="s">
        <v>447</v>
      </c>
      <c r="R7" s="1709" t="s">
        <v>448</v>
      </c>
      <c r="S7" s="1711" t="s">
        <v>7</v>
      </c>
    </row>
    <row r="8" spans="1:23" ht="18" customHeight="1">
      <c r="A8" s="359"/>
      <c r="B8" s="310"/>
      <c r="C8" s="1106" t="s">
        <v>449</v>
      </c>
      <c r="D8" s="1107"/>
      <c r="E8" s="1710"/>
      <c r="F8" s="1710"/>
      <c r="G8" s="1712"/>
      <c r="H8" s="1126"/>
      <c r="I8" s="1713"/>
      <c r="J8" s="1713"/>
      <c r="K8" s="1714"/>
      <c r="L8" s="1126"/>
      <c r="M8" s="1710"/>
      <c r="N8" s="1710"/>
      <c r="O8" s="1712"/>
      <c r="P8" s="1126"/>
      <c r="Q8" s="1710"/>
      <c r="R8" s="1710"/>
      <c r="S8" s="1712"/>
    </row>
    <row r="9" spans="1:23" ht="18.75" customHeight="1">
      <c r="A9" s="359"/>
      <c r="B9" s="310"/>
      <c r="C9" s="1125" t="s">
        <v>139</v>
      </c>
      <c r="D9" s="1109"/>
      <c r="E9" s="1133">
        <v>16665.580000000002</v>
      </c>
      <c r="F9" s="1137">
        <v>0</v>
      </c>
      <c r="G9" s="1117">
        <v>16665.580000000002</v>
      </c>
      <c r="H9" s="1115"/>
      <c r="I9" s="1135">
        <v>17292.293000000001</v>
      </c>
      <c r="J9" s="1137">
        <v>0</v>
      </c>
      <c r="K9" s="1117">
        <v>17292.293000000001</v>
      </c>
      <c r="L9" s="1115"/>
      <c r="M9" s="1135">
        <v>16622.927</v>
      </c>
      <c r="N9" s="1137">
        <v>0</v>
      </c>
      <c r="O9" s="1117">
        <v>16622.927</v>
      </c>
      <c r="P9" s="1115"/>
      <c r="Q9" s="1133">
        <v>17560.451000000001</v>
      </c>
      <c r="R9" s="1138">
        <v>0</v>
      </c>
      <c r="S9" s="1117">
        <v>17560.451000000001</v>
      </c>
      <c r="U9" s="22"/>
      <c r="V9" s="23"/>
      <c r="W9" s="24"/>
    </row>
    <row r="10" spans="1:23" ht="18.75" customHeight="1">
      <c r="A10" s="359"/>
      <c r="B10" s="310"/>
      <c r="C10" s="1125" t="s">
        <v>140</v>
      </c>
      <c r="D10" s="1107"/>
      <c r="E10" s="1133">
        <v>72364.67</v>
      </c>
      <c r="F10" s="1133">
        <v>0.3</v>
      </c>
      <c r="G10" s="1117">
        <v>72364.97</v>
      </c>
      <c r="H10" s="1115"/>
      <c r="I10" s="1135">
        <v>70566.785000000003</v>
      </c>
      <c r="J10" s="1135">
        <v>0.03</v>
      </c>
      <c r="K10" s="1117">
        <v>70566.815000000002</v>
      </c>
      <c r="L10" s="1115"/>
      <c r="M10" s="1135">
        <v>69121.538</v>
      </c>
      <c r="N10" s="1135">
        <v>0.156</v>
      </c>
      <c r="O10" s="1117">
        <v>69121.694000000003</v>
      </c>
      <c r="P10" s="1115"/>
      <c r="Q10" s="1133">
        <v>68046.884000000005</v>
      </c>
      <c r="R10" s="1133">
        <v>0</v>
      </c>
      <c r="S10" s="1117">
        <v>68046.884000000005</v>
      </c>
      <c r="U10" s="22"/>
      <c r="V10" s="22"/>
      <c r="W10" s="24"/>
    </row>
    <row r="11" spans="1:23" ht="18.75" customHeight="1" thickBot="1">
      <c r="A11" s="359"/>
      <c r="B11" s="310"/>
      <c r="C11" s="1094" t="s">
        <v>141</v>
      </c>
      <c r="D11" s="1109"/>
      <c r="E11" s="1134">
        <v>37225.07</v>
      </c>
      <c r="F11" s="1134">
        <v>0</v>
      </c>
      <c r="G11" s="1119">
        <v>37225.07</v>
      </c>
      <c r="H11" s="1115"/>
      <c r="I11" s="1136">
        <v>35579.940999999999</v>
      </c>
      <c r="J11" s="1136">
        <v>0</v>
      </c>
      <c r="K11" s="1119">
        <v>35579.940999999999</v>
      </c>
      <c r="L11" s="1115"/>
      <c r="M11" s="1136">
        <v>34151.362000000001</v>
      </c>
      <c r="N11" s="1136">
        <v>0</v>
      </c>
      <c r="O11" s="1119">
        <v>34151.362000000001</v>
      </c>
      <c r="P11" s="1115"/>
      <c r="Q11" s="1134">
        <v>33086.402999999998</v>
      </c>
      <c r="R11" s="1134">
        <v>0</v>
      </c>
      <c r="S11" s="1119">
        <v>33086.402999999998</v>
      </c>
      <c r="U11" s="22"/>
      <c r="V11" s="22"/>
      <c r="W11" s="24"/>
    </row>
    <row r="12" spans="1:23" ht="18.75" customHeight="1" thickBot="1">
      <c r="A12" s="359"/>
      <c r="B12" s="310"/>
      <c r="C12" s="1099" t="s">
        <v>142</v>
      </c>
      <c r="D12" s="1107"/>
      <c r="E12" s="1145">
        <v>89030.25</v>
      </c>
      <c r="F12" s="1120">
        <v>0.3</v>
      </c>
      <c r="G12" s="1119">
        <v>89030.55</v>
      </c>
      <c r="H12" s="1114"/>
      <c r="I12" s="1119">
        <v>87859.078000000009</v>
      </c>
      <c r="J12" s="1120">
        <v>0.03</v>
      </c>
      <c r="K12" s="1119">
        <v>87859.108000000007</v>
      </c>
      <c r="L12" s="1114"/>
      <c r="M12" s="1119">
        <v>85744.464999999997</v>
      </c>
      <c r="N12" s="1120">
        <v>0.156</v>
      </c>
      <c r="O12" s="1119">
        <v>85744.620999999999</v>
      </c>
      <c r="P12" s="1114"/>
      <c r="Q12" s="1119">
        <v>85607.335000000006</v>
      </c>
      <c r="R12" s="1120">
        <v>0</v>
      </c>
      <c r="S12" s="1119">
        <v>85607.335000000006</v>
      </c>
      <c r="U12" s="24"/>
      <c r="V12" s="24"/>
      <c r="W12" s="24"/>
    </row>
    <row r="13" spans="1:23" ht="32.25" customHeight="1">
      <c r="A13" s="359"/>
      <c r="B13" s="310"/>
      <c r="C13" s="363"/>
      <c r="D13" s="1109"/>
      <c r="E13" s="1146"/>
      <c r="F13" s="1127"/>
      <c r="G13" s="1128"/>
      <c r="H13" s="1115"/>
      <c r="I13" s="1121"/>
      <c r="J13" s="1110"/>
      <c r="K13" s="1122"/>
      <c r="L13" s="1115"/>
      <c r="M13" s="1121"/>
      <c r="N13" s="1110"/>
      <c r="O13" s="1122"/>
      <c r="P13" s="1115"/>
      <c r="Q13" s="1121"/>
      <c r="R13" s="1110"/>
      <c r="S13" s="1122"/>
      <c r="U13" s="22"/>
      <c r="V13" s="22"/>
      <c r="W13" s="24"/>
    </row>
    <row r="14" spans="1:23" ht="18" customHeight="1">
      <c r="A14" s="359"/>
      <c r="B14" s="310"/>
      <c r="C14" s="1106" t="s">
        <v>450</v>
      </c>
      <c r="D14" s="1107"/>
      <c r="E14" s="1147"/>
      <c r="F14" s="1127"/>
      <c r="G14" s="1128"/>
      <c r="H14" s="1114"/>
      <c r="I14" s="1110"/>
      <c r="J14" s="1110"/>
      <c r="K14" s="1122"/>
      <c r="L14" s="1114"/>
      <c r="M14" s="1110"/>
      <c r="N14" s="1110"/>
      <c r="O14" s="1122"/>
      <c r="P14" s="1114"/>
      <c r="Q14" s="1110"/>
      <c r="R14" s="1110"/>
      <c r="S14" s="1122"/>
      <c r="U14" s="22"/>
      <c r="V14" s="22"/>
      <c r="W14" s="24"/>
    </row>
    <row r="15" spans="1:23" ht="18" customHeight="1">
      <c r="A15" s="359"/>
      <c r="B15" s="310"/>
      <c r="C15" s="393" t="s">
        <v>151</v>
      </c>
      <c r="D15" s="1109"/>
      <c r="E15" s="1148"/>
      <c r="F15" s="1129"/>
      <c r="G15" s="1130"/>
      <c r="H15" s="1114"/>
      <c r="I15" s="1111"/>
      <c r="J15" s="1111"/>
      <c r="K15" s="1123"/>
      <c r="L15" s="1114"/>
      <c r="M15" s="1111"/>
      <c r="N15" s="1111"/>
      <c r="O15" s="1123"/>
      <c r="P15" s="1114"/>
      <c r="Q15" s="1111"/>
      <c r="R15" s="1111"/>
      <c r="S15" s="1123"/>
      <c r="U15" s="22"/>
      <c r="V15" s="22"/>
      <c r="W15" s="24"/>
    </row>
    <row r="16" spans="1:23" ht="18.75" customHeight="1">
      <c r="A16" s="359"/>
      <c r="B16" s="310"/>
      <c r="C16" s="1101" t="s">
        <v>143</v>
      </c>
      <c r="D16" s="1107"/>
      <c r="E16" s="1133">
        <v>4657.53</v>
      </c>
      <c r="F16" s="1138">
        <v>0</v>
      </c>
      <c r="G16" s="1117">
        <v>4657.53</v>
      </c>
      <c r="H16" s="1115"/>
      <c r="I16" s="1135">
        <v>4494.9279999999999</v>
      </c>
      <c r="J16" s="1137">
        <v>0</v>
      </c>
      <c r="K16" s="1117">
        <v>4494.9279999999999</v>
      </c>
      <c r="L16" s="1115"/>
      <c r="M16" s="1135">
        <v>4398.6440000000002</v>
      </c>
      <c r="N16" s="1137">
        <v>0</v>
      </c>
      <c r="O16" s="1117">
        <v>4398.6440000000002</v>
      </c>
      <c r="P16" s="1115"/>
      <c r="Q16" s="1133">
        <v>4323.732</v>
      </c>
      <c r="R16" s="1138">
        <v>0</v>
      </c>
      <c r="S16" s="1117">
        <v>4323.732</v>
      </c>
      <c r="T16" s="390"/>
      <c r="U16" s="22"/>
      <c r="V16" s="25"/>
      <c r="W16" s="24"/>
    </row>
    <row r="17" spans="1:23" ht="18.75" customHeight="1" thickBot="1">
      <c r="A17" s="359"/>
      <c r="B17" s="310"/>
      <c r="C17" s="1094" t="s">
        <v>144</v>
      </c>
      <c r="D17" s="1109"/>
      <c r="E17" s="1139">
        <v>101882.76</v>
      </c>
      <c r="F17" s="1139">
        <v>33.31</v>
      </c>
      <c r="G17" s="1119">
        <v>101916.06999999999</v>
      </c>
      <c r="H17" s="1115"/>
      <c r="I17" s="1140">
        <v>99885.71</v>
      </c>
      <c r="J17" s="1140">
        <v>27.364999999999998</v>
      </c>
      <c r="K17" s="1119">
        <v>99913.075000000012</v>
      </c>
      <c r="L17" s="1115"/>
      <c r="M17" s="1140">
        <v>99777.04</v>
      </c>
      <c r="N17" s="1140">
        <v>29.454999999999998</v>
      </c>
      <c r="O17" s="1119">
        <v>99806.494999999995</v>
      </c>
      <c r="P17" s="1115"/>
      <c r="Q17" s="1139">
        <v>99052.679000000004</v>
      </c>
      <c r="R17" s="1139">
        <v>25.646999999999998</v>
      </c>
      <c r="S17" s="1119">
        <v>99078.326000000001</v>
      </c>
      <c r="T17" s="390"/>
      <c r="U17" s="22"/>
      <c r="V17" s="22"/>
      <c r="W17" s="24"/>
    </row>
    <row r="18" spans="1:23" ht="18.75" customHeight="1" thickBot="1">
      <c r="A18" s="359"/>
      <c r="B18" s="310"/>
      <c r="C18" s="1099" t="s">
        <v>142</v>
      </c>
      <c r="D18" s="1107"/>
      <c r="E18" s="1144">
        <v>106540.29</v>
      </c>
      <c r="F18" s="1120">
        <v>33.31</v>
      </c>
      <c r="G18" s="1120">
        <v>106573.59999999999</v>
      </c>
      <c r="H18" s="1114"/>
      <c r="I18" s="1119">
        <v>104380.63800000001</v>
      </c>
      <c r="J18" s="1120">
        <v>27.364999999999998</v>
      </c>
      <c r="K18" s="1120">
        <v>104408.00300000001</v>
      </c>
      <c r="L18" s="1114"/>
      <c r="M18" s="1119">
        <v>104175.68399999999</v>
      </c>
      <c r="N18" s="1120">
        <v>29.454999999999998</v>
      </c>
      <c r="O18" s="1120">
        <v>104205.139</v>
      </c>
      <c r="P18" s="1114"/>
      <c r="Q18" s="1119">
        <v>103376.41100000001</v>
      </c>
      <c r="R18" s="1120">
        <v>25.646999999999998</v>
      </c>
      <c r="S18" s="1120">
        <v>103402.058</v>
      </c>
      <c r="T18" s="390"/>
      <c r="U18" s="24"/>
      <c r="V18" s="24"/>
      <c r="W18" s="24"/>
    </row>
    <row r="19" spans="1:23" ht="32.25" customHeight="1">
      <c r="A19" s="359"/>
      <c r="B19" s="310"/>
      <c r="C19" s="382"/>
      <c r="D19" s="1109"/>
      <c r="E19" s="1147"/>
      <c r="F19" s="1127"/>
      <c r="G19" s="1132"/>
      <c r="H19" s="1115"/>
      <c r="I19" s="1110"/>
      <c r="J19" s="1110"/>
      <c r="K19" s="1122"/>
      <c r="L19" s="1115"/>
      <c r="M19" s="1110"/>
      <c r="N19" s="1110"/>
      <c r="O19" s="1122"/>
      <c r="P19" s="1115"/>
      <c r="Q19" s="1110"/>
      <c r="R19" s="1110"/>
      <c r="S19" s="1122"/>
      <c r="T19" s="390"/>
      <c r="U19" s="22"/>
      <c r="V19" s="22"/>
      <c r="W19" s="24"/>
    </row>
    <row r="20" spans="1:23" ht="18" customHeight="1">
      <c r="A20" s="359"/>
      <c r="B20" s="310"/>
      <c r="C20" s="393" t="s">
        <v>152</v>
      </c>
      <c r="D20" s="1107"/>
      <c r="E20" s="1147"/>
      <c r="F20" s="1127"/>
      <c r="G20" s="1132"/>
      <c r="H20" s="1114"/>
      <c r="I20" s="1110"/>
      <c r="J20" s="1110"/>
      <c r="K20" s="1122"/>
      <c r="L20" s="1114"/>
      <c r="M20" s="1110"/>
      <c r="N20" s="1110"/>
      <c r="O20" s="1122"/>
      <c r="P20" s="1114"/>
      <c r="Q20" s="1110"/>
      <c r="R20" s="1110"/>
      <c r="S20" s="1122"/>
      <c r="T20" s="390"/>
      <c r="U20" s="22"/>
      <c r="V20" s="22"/>
      <c r="W20" s="24"/>
    </row>
    <row r="21" spans="1:23" ht="18.75" customHeight="1">
      <c r="A21" s="359"/>
      <c r="B21" s="310"/>
      <c r="C21" s="1101" t="s">
        <v>145</v>
      </c>
      <c r="D21" s="1109"/>
      <c r="E21" s="1133">
        <v>34605.21</v>
      </c>
      <c r="F21" s="1133">
        <v>0.49</v>
      </c>
      <c r="G21" s="1117">
        <v>34605.699999999997</v>
      </c>
      <c r="H21" s="1115"/>
      <c r="I21" s="1135">
        <v>33635.228000000003</v>
      </c>
      <c r="J21" s="1135">
        <v>0.48599999999999999</v>
      </c>
      <c r="K21" s="1117">
        <v>33635.714</v>
      </c>
      <c r="L21" s="1115"/>
      <c r="M21" s="1135">
        <v>33076.375999999997</v>
      </c>
      <c r="N21" s="1135">
        <v>0.48599999999999999</v>
      </c>
      <c r="O21" s="1117">
        <v>33076.861999999994</v>
      </c>
      <c r="P21" s="1115"/>
      <c r="Q21" s="1133">
        <v>32624.609</v>
      </c>
      <c r="R21" s="1133">
        <v>0.53</v>
      </c>
      <c r="S21" s="1117">
        <v>32625.138999999999</v>
      </c>
      <c r="T21" s="390"/>
      <c r="U21" s="22"/>
      <c r="V21" s="22"/>
      <c r="W21" s="24"/>
    </row>
    <row r="22" spans="1:23" ht="18.75" customHeight="1">
      <c r="A22" s="359"/>
      <c r="B22" s="310"/>
      <c r="C22" s="1101" t="s">
        <v>146</v>
      </c>
      <c r="D22" s="1107"/>
      <c r="E22" s="1133">
        <v>48792.99</v>
      </c>
      <c r="F22" s="1137">
        <v>0</v>
      </c>
      <c r="G22" s="1117">
        <v>48792.99</v>
      </c>
      <c r="H22" s="1115"/>
      <c r="I22" s="1135">
        <v>48241.245999999999</v>
      </c>
      <c r="J22" s="1137">
        <v>0</v>
      </c>
      <c r="K22" s="1117">
        <v>48241.245999999999</v>
      </c>
      <c r="L22" s="1115"/>
      <c r="M22" s="1135">
        <v>48922.961000000003</v>
      </c>
      <c r="N22" s="1137">
        <v>0</v>
      </c>
      <c r="O22" s="1117">
        <v>48922.961000000003</v>
      </c>
      <c r="P22" s="1115"/>
      <c r="Q22" s="1133">
        <v>49066.96</v>
      </c>
      <c r="R22" s="1138">
        <v>0</v>
      </c>
      <c r="S22" s="1117">
        <v>49066.96</v>
      </c>
      <c r="T22" s="390"/>
      <c r="U22" s="22"/>
      <c r="V22" s="23"/>
      <c r="W22" s="24"/>
    </row>
    <row r="23" spans="1:23" ht="18.75" customHeight="1">
      <c r="A23" s="359"/>
      <c r="B23" s="310"/>
      <c r="C23" s="1102" t="s">
        <v>147</v>
      </c>
      <c r="D23" s="1109"/>
      <c r="E23" s="1137">
        <v>0</v>
      </c>
      <c r="F23" s="1137">
        <v>0</v>
      </c>
      <c r="G23" s="1118">
        <v>0</v>
      </c>
      <c r="H23" s="1115"/>
      <c r="I23" s="1137">
        <v>0</v>
      </c>
      <c r="J23" s="1137">
        <v>0</v>
      </c>
      <c r="K23" s="1118">
        <v>0</v>
      </c>
      <c r="L23" s="1115"/>
      <c r="M23" s="1137">
        <v>0</v>
      </c>
      <c r="N23" s="1137">
        <v>0</v>
      </c>
      <c r="O23" s="1118">
        <v>0</v>
      </c>
      <c r="P23" s="1115"/>
      <c r="Q23" s="1138">
        <v>0</v>
      </c>
      <c r="R23" s="1138">
        <v>0</v>
      </c>
      <c r="S23" s="1118">
        <v>0</v>
      </c>
      <c r="T23" s="390"/>
      <c r="U23" s="23"/>
      <c r="V23" s="23"/>
      <c r="W23" s="26"/>
    </row>
    <row r="24" spans="1:23" ht="18.75" customHeight="1" thickBot="1">
      <c r="A24" s="359"/>
      <c r="B24" s="310"/>
      <c r="C24" s="1094" t="s">
        <v>148</v>
      </c>
      <c r="D24" s="1107"/>
      <c r="E24" s="1139">
        <v>23142.1</v>
      </c>
      <c r="F24" s="1141">
        <v>32.82</v>
      </c>
      <c r="G24" s="1119">
        <v>23174.92</v>
      </c>
      <c r="H24" s="1115"/>
      <c r="I24" s="1140">
        <v>22504.164000000001</v>
      </c>
      <c r="J24" s="1142">
        <v>26.879000000000001</v>
      </c>
      <c r="K24" s="1119">
        <v>22531.043000000001</v>
      </c>
      <c r="L24" s="1115"/>
      <c r="M24" s="1140">
        <v>22176.347000000002</v>
      </c>
      <c r="N24" s="1142">
        <v>28.969000000000001</v>
      </c>
      <c r="O24" s="1119">
        <v>22205.316000000003</v>
      </c>
      <c r="P24" s="1115"/>
      <c r="Q24" s="1139">
        <v>21684.842000000001</v>
      </c>
      <c r="R24" s="1141">
        <v>25.116</v>
      </c>
      <c r="S24" s="1119">
        <v>21709.958000000002</v>
      </c>
      <c r="T24" s="390"/>
      <c r="U24" s="22"/>
      <c r="V24" s="22"/>
      <c r="W24" s="24"/>
    </row>
    <row r="25" spans="1:23" ht="18.75" customHeight="1" thickBot="1">
      <c r="A25" s="359"/>
      <c r="B25" s="310"/>
      <c r="C25" s="1099" t="s">
        <v>149</v>
      </c>
      <c r="D25" s="1109"/>
      <c r="E25" s="1120">
        <v>106540.29999999999</v>
      </c>
      <c r="F25" s="1120">
        <v>33.31</v>
      </c>
      <c r="G25" s="1119">
        <v>106573.61</v>
      </c>
      <c r="H25" s="1114"/>
      <c r="I25" s="1120">
        <v>104380.63800000001</v>
      </c>
      <c r="J25" s="1120">
        <v>27.365000000000002</v>
      </c>
      <c r="K25" s="1119">
        <v>104408.003</v>
      </c>
      <c r="L25" s="1114"/>
      <c r="M25" s="1120">
        <v>104175.68400000001</v>
      </c>
      <c r="N25" s="1120">
        <v>29.455000000000002</v>
      </c>
      <c r="O25" s="1119">
        <v>104205.13900000001</v>
      </c>
      <c r="P25" s="1114"/>
      <c r="Q25" s="1120">
        <v>103376.41100000001</v>
      </c>
      <c r="R25" s="1120">
        <v>25.646000000000001</v>
      </c>
      <c r="S25" s="1119">
        <v>103402.057</v>
      </c>
      <c r="T25" s="390"/>
      <c r="U25" s="24"/>
      <c r="V25" s="24"/>
      <c r="W25" s="24"/>
    </row>
    <row r="26" spans="1:23" ht="32.25" customHeight="1">
      <c r="A26" s="359"/>
      <c r="B26" s="310"/>
      <c r="C26" s="363"/>
      <c r="D26" s="1107"/>
      <c r="E26" s="1127"/>
      <c r="F26" s="1127"/>
      <c r="G26" s="1131"/>
      <c r="H26" s="1115"/>
      <c r="I26" s="1110"/>
      <c r="J26" s="1110"/>
      <c r="K26" s="1124"/>
      <c r="L26" s="1115"/>
      <c r="M26" s="1110"/>
      <c r="N26" s="1110"/>
      <c r="O26" s="1124"/>
      <c r="P26" s="1115"/>
      <c r="Q26" s="1110"/>
      <c r="R26" s="1110"/>
      <c r="S26" s="1124"/>
      <c r="T26" s="390"/>
      <c r="U26" s="22"/>
      <c r="V26" s="22"/>
      <c r="W26" s="24"/>
    </row>
    <row r="27" spans="1:23" ht="18" customHeight="1">
      <c r="A27" s="359"/>
      <c r="B27" s="310"/>
      <c r="C27" s="1106" t="s">
        <v>451</v>
      </c>
      <c r="D27" s="1109"/>
      <c r="E27" s="1129"/>
      <c r="F27" s="1129"/>
      <c r="G27" s="1130"/>
      <c r="H27" s="1114"/>
      <c r="I27" s="1111"/>
      <c r="J27" s="1111"/>
      <c r="K27" s="1123"/>
      <c r="L27" s="1114"/>
      <c r="M27" s="1111"/>
      <c r="N27" s="1111"/>
      <c r="O27" s="1123"/>
      <c r="P27" s="1114"/>
      <c r="Q27" s="1111"/>
      <c r="R27" s="1111"/>
      <c r="S27" s="1123"/>
      <c r="T27" s="390"/>
      <c r="U27" s="22"/>
      <c r="V27" s="22"/>
      <c r="W27" s="24"/>
    </row>
    <row r="28" spans="1:23" ht="27.75" customHeight="1" thickBot="1">
      <c r="A28" s="359"/>
      <c r="B28" s="310"/>
      <c r="C28" s="1103" t="s">
        <v>489</v>
      </c>
      <c r="D28" s="1107"/>
      <c r="E28" s="1144">
        <v>2726.33</v>
      </c>
      <c r="F28" s="1134">
        <v>1E-3</v>
      </c>
      <c r="G28" s="1120">
        <v>2726.3310000000001</v>
      </c>
      <c r="H28" s="1115"/>
      <c r="I28" s="1143">
        <v>2667.8319999999999</v>
      </c>
      <c r="J28" s="1136">
        <v>1E-3</v>
      </c>
      <c r="K28" s="1120">
        <v>2667.8330000000001</v>
      </c>
      <c r="L28" s="1115"/>
      <c r="M28" s="1143">
        <v>2779.3980000000001</v>
      </c>
      <c r="N28" s="1136">
        <v>0.1</v>
      </c>
      <c r="O28" s="1120">
        <v>2779.498</v>
      </c>
      <c r="P28" s="1115"/>
      <c r="Q28" s="1144">
        <v>2925.5259999999998</v>
      </c>
      <c r="R28" s="1134">
        <v>1E-3</v>
      </c>
      <c r="S28" s="1120">
        <v>2925.527</v>
      </c>
      <c r="T28" s="390"/>
      <c r="U28" s="22"/>
      <c r="V28" s="23"/>
      <c r="W28" s="24"/>
    </row>
    <row r="29" spans="1:23" ht="18" customHeight="1">
      <c r="A29" s="359"/>
      <c r="B29" s="310"/>
      <c r="C29" s="1108"/>
      <c r="D29" s="1109"/>
      <c r="E29" s="1096"/>
      <c r="F29" s="1095"/>
      <c r="G29" s="362"/>
      <c r="H29" s="362"/>
      <c r="I29" s="362"/>
      <c r="J29" s="362"/>
      <c r="K29" s="362"/>
      <c r="L29" s="362"/>
      <c r="M29" s="362"/>
      <c r="N29" s="362"/>
      <c r="O29" s="362"/>
      <c r="P29" s="362"/>
      <c r="Q29" s="362"/>
      <c r="R29" s="362"/>
      <c r="S29" s="362"/>
    </row>
    <row r="30" spans="1:23">
      <c r="A30" s="359"/>
      <c r="B30" s="310"/>
      <c r="C30" s="1113" t="s">
        <v>150</v>
      </c>
      <c r="D30" s="1107"/>
      <c r="E30" s="1112"/>
      <c r="F30" s="1098"/>
      <c r="G30" s="1113"/>
      <c r="H30" s="391"/>
      <c r="I30" s="391"/>
      <c r="J30" s="391"/>
      <c r="K30" s="391"/>
      <c r="L30" s="391"/>
      <c r="M30" s="391"/>
      <c r="N30" s="391"/>
      <c r="O30" s="391"/>
      <c r="P30" s="391"/>
      <c r="Q30" s="391"/>
      <c r="R30" s="391"/>
      <c r="S30" s="391"/>
    </row>
    <row r="31" spans="1:23">
      <c r="A31" s="359"/>
      <c r="B31" s="310"/>
      <c r="C31" s="391"/>
      <c r="D31" s="391"/>
      <c r="E31" s="391"/>
      <c r="F31" s="391"/>
      <c r="G31" s="391"/>
      <c r="H31" s="391"/>
      <c r="I31" s="391"/>
      <c r="J31" s="391"/>
      <c r="K31" s="391"/>
      <c r="L31" s="391"/>
      <c r="M31" s="391"/>
      <c r="N31" s="391"/>
      <c r="O31" s="391"/>
      <c r="P31" s="391"/>
      <c r="Q31" s="391"/>
      <c r="R31" s="391"/>
      <c r="S31" s="391"/>
    </row>
    <row r="32" spans="1:23">
      <c r="A32" s="359"/>
      <c r="B32" s="310"/>
      <c r="C32" s="391"/>
      <c r="D32" s="391"/>
      <c r="E32" s="391"/>
      <c r="F32" s="391"/>
      <c r="G32" s="391"/>
      <c r="H32" s="391"/>
      <c r="I32" s="391"/>
      <c r="J32" s="391"/>
      <c r="K32" s="391"/>
      <c r="L32" s="391"/>
      <c r="M32" s="391"/>
      <c r="N32" s="391"/>
      <c r="O32" s="391"/>
      <c r="P32" s="391"/>
      <c r="Q32" s="391"/>
      <c r="R32" s="391"/>
      <c r="S32" s="391"/>
    </row>
    <row r="33" spans="1:19" ht="6" customHeight="1">
      <c r="A33" s="380"/>
      <c r="B33" s="361"/>
      <c r="C33" s="365"/>
      <c r="D33" s="365"/>
      <c r="E33" s="365"/>
      <c r="F33" s="365"/>
      <c r="G33" s="365"/>
      <c r="H33" s="365"/>
      <c r="I33" s="365"/>
      <c r="J33" s="365"/>
      <c r="K33" s="365"/>
      <c r="L33" s="365"/>
      <c r="M33" s="365"/>
      <c r="N33" s="365"/>
      <c r="O33" s="365"/>
      <c r="P33" s="365"/>
      <c r="Q33" s="365"/>
      <c r="R33" s="365"/>
      <c r="S33" s="365"/>
    </row>
    <row r="34" spans="1:19">
      <c r="A34" s="380"/>
      <c r="B34" s="361"/>
      <c r="C34" s="383"/>
      <c r="D34" s="383"/>
      <c r="E34" s="383"/>
      <c r="F34" s="383"/>
      <c r="G34" s="383"/>
      <c r="H34" s="383"/>
      <c r="I34" s="383"/>
      <c r="J34" s="383"/>
      <c r="K34" s="383"/>
      <c r="L34" s="383"/>
      <c r="M34" s="383"/>
      <c r="N34" s="383"/>
      <c r="O34" s="383"/>
      <c r="P34" s="383"/>
      <c r="Q34" s="383"/>
      <c r="R34" s="383"/>
      <c r="S34" s="383"/>
    </row>
    <row r="35" spans="1:19">
      <c r="A35" s="380"/>
      <c r="B35" s="361"/>
      <c r="C35" s="362"/>
      <c r="D35" s="362"/>
      <c r="E35" s="362"/>
      <c r="F35" s="362"/>
      <c r="G35" s="362"/>
      <c r="H35" s="362"/>
      <c r="I35" s="362"/>
      <c r="J35" s="362"/>
      <c r="K35" s="362"/>
      <c r="L35" s="362"/>
      <c r="M35" s="362"/>
      <c r="N35" s="362"/>
      <c r="O35" s="362"/>
      <c r="P35" s="362"/>
      <c r="Q35" s="362"/>
      <c r="R35" s="362"/>
      <c r="S35" s="362"/>
    </row>
    <row r="36" spans="1:19">
      <c r="A36" s="361"/>
      <c r="B36" s="361"/>
      <c r="C36" s="362"/>
      <c r="D36" s="362"/>
      <c r="E36" s="362"/>
      <c r="F36" s="362"/>
      <c r="G36" s="362"/>
      <c r="H36" s="362"/>
      <c r="I36" s="362"/>
      <c r="J36" s="362"/>
      <c r="K36" s="362"/>
      <c r="L36" s="362"/>
      <c r="M36" s="362"/>
      <c r="N36" s="362"/>
      <c r="O36" s="362"/>
      <c r="P36" s="362"/>
      <c r="Q36" s="362"/>
      <c r="R36" s="362"/>
      <c r="S36" s="362"/>
    </row>
    <row r="37" spans="1:19">
      <c r="A37" s="361"/>
      <c r="B37" s="361"/>
      <c r="C37" s="362"/>
      <c r="D37" s="362"/>
      <c r="E37" s="362"/>
      <c r="F37" s="362"/>
      <c r="G37" s="362"/>
      <c r="H37" s="362"/>
      <c r="I37" s="362"/>
      <c r="J37" s="362"/>
      <c r="K37" s="362"/>
      <c r="L37" s="362"/>
      <c r="M37" s="362"/>
      <c r="N37" s="362"/>
      <c r="O37" s="362"/>
      <c r="P37" s="362"/>
      <c r="Q37" s="362"/>
      <c r="R37" s="362"/>
      <c r="S37" s="362"/>
    </row>
    <row r="38" spans="1:19">
      <c r="A38" s="361"/>
      <c r="B38" s="361"/>
      <c r="C38" s="362"/>
      <c r="D38" s="362"/>
      <c r="E38" s="362"/>
      <c r="F38" s="362"/>
      <c r="G38" s="362"/>
      <c r="H38" s="362"/>
      <c r="I38" s="362"/>
      <c r="J38" s="362"/>
      <c r="K38" s="362"/>
      <c r="L38" s="362"/>
      <c r="M38" s="362"/>
      <c r="N38" s="362"/>
      <c r="O38" s="362"/>
      <c r="P38" s="362"/>
      <c r="Q38" s="362"/>
      <c r="R38" s="362"/>
      <c r="S38" s="362"/>
    </row>
    <row r="39" spans="1:19">
      <c r="A39" s="361"/>
      <c r="B39" s="361"/>
      <c r="C39" s="362"/>
      <c r="D39" s="362"/>
      <c r="E39" s="362"/>
      <c r="F39" s="362"/>
      <c r="G39" s="362"/>
      <c r="H39" s="362"/>
      <c r="I39" s="362"/>
      <c r="J39" s="362"/>
      <c r="K39" s="362"/>
      <c r="L39" s="362"/>
      <c r="M39" s="362"/>
      <c r="N39" s="362"/>
      <c r="O39" s="362"/>
      <c r="P39" s="362"/>
      <c r="Q39" s="362"/>
      <c r="R39" s="362"/>
      <c r="S39" s="362"/>
    </row>
    <row r="40" spans="1:19">
      <c r="A40" s="361"/>
      <c r="B40" s="361"/>
      <c r="C40" s="384"/>
      <c r="D40" s="384"/>
      <c r="E40" s="384"/>
      <c r="F40" s="384"/>
      <c r="G40" s="384"/>
      <c r="H40" s="384"/>
      <c r="I40" s="384"/>
      <c r="J40" s="384"/>
      <c r="K40" s="384"/>
      <c r="L40" s="384"/>
      <c r="M40" s="384"/>
      <c r="N40" s="384"/>
      <c r="O40" s="384"/>
      <c r="P40" s="384"/>
      <c r="Q40" s="384"/>
      <c r="R40" s="384"/>
      <c r="S40" s="384"/>
    </row>
    <row r="41" spans="1:19">
      <c r="A41" s="361"/>
      <c r="B41" s="361"/>
      <c r="C41" s="362"/>
      <c r="D41" s="362"/>
      <c r="E41" s="362"/>
      <c r="F41" s="362"/>
      <c r="G41" s="362"/>
      <c r="H41" s="362"/>
      <c r="I41" s="362"/>
      <c r="J41" s="362"/>
      <c r="K41" s="362"/>
      <c r="L41" s="362"/>
      <c r="M41" s="362"/>
      <c r="N41" s="362"/>
      <c r="O41" s="362"/>
      <c r="P41" s="362"/>
      <c r="Q41" s="362"/>
      <c r="R41" s="362"/>
      <c r="S41" s="362"/>
    </row>
    <row r="42" spans="1:19">
      <c r="A42" s="361"/>
      <c r="B42" s="361"/>
      <c r="C42" s="362"/>
      <c r="D42" s="362"/>
      <c r="E42" s="362"/>
      <c r="F42" s="362"/>
      <c r="G42" s="362"/>
      <c r="H42" s="362"/>
      <c r="I42" s="362"/>
      <c r="J42" s="362"/>
      <c r="K42" s="362"/>
      <c r="L42" s="362"/>
      <c r="M42" s="362"/>
      <c r="N42" s="362"/>
      <c r="O42" s="362"/>
      <c r="P42" s="362"/>
      <c r="Q42" s="362"/>
      <c r="R42" s="362"/>
      <c r="S42" s="362"/>
    </row>
    <row r="43" spans="1:19">
      <c r="A43" s="361"/>
      <c r="B43" s="361"/>
      <c r="C43" s="362"/>
      <c r="D43" s="362"/>
      <c r="E43" s="362"/>
      <c r="F43" s="362"/>
      <c r="G43" s="362"/>
      <c r="H43" s="362"/>
      <c r="I43" s="362"/>
      <c r="J43" s="362"/>
      <c r="K43" s="362"/>
      <c r="L43" s="362"/>
      <c r="M43" s="362"/>
      <c r="N43" s="362"/>
      <c r="O43" s="362"/>
      <c r="P43" s="362"/>
      <c r="Q43" s="362"/>
      <c r="R43" s="362"/>
      <c r="S43" s="362"/>
    </row>
    <row r="44" spans="1:19">
      <c r="A44" s="361"/>
      <c r="B44" s="361"/>
      <c r="C44" s="384"/>
      <c r="D44" s="384"/>
      <c r="E44" s="384"/>
      <c r="F44" s="384"/>
      <c r="G44" s="384"/>
      <c r="H44" s="384"/>
      <c r="I44" s="384"/>
      <c r="J44" s="384"/>
      <c r="K44" s="384"/>
      <c r="L44" s="384"/>
      <c r="M44" s="384"/>
      <c r="N44" s="384"/>
      <c r="O44" s="384"/>
      <c r="P44" s="384"/>
      <c r="Q44" s="384"/>
      <c r="R44" s="384"/>
      <c r="S44" s="384"/>
    </row>
    <row r="45" spans="1:19">
      <c r="A45" s="361"/>
      <c r="B45" s="361"/>
      <c r="C45" s="362"/>
      <c r="D45" s="362"/>
      <c r="E45" s="362"/>
      <c r="F45" s="362"/>
      <c r="G45" s="362"/>
      <c r="H45" s="362"/>
      <c r="I45" s="362"/>
      <c r="J45" s="362"/>
      <c r="K45" s="362"/>
      <c r="L45" s="362"/>
      <c r="M45" s="362"/>
      <c r="N45" s="362"/>
      <c r="O45" s="362"/>
      <c r="P45" s="362"/>
      <c r="Q45" s="362"/>
      <c r="R45" s="362"/>
      <c r="S45" s="362"/>
    </row>
    <row r="46" spans="1:19">
      <c r="A46" s="361"/>
      <c r="B46" s="361"/>
      <c r="C46" s="362"/>
      <c r="D46" s="362"/>
      <c r="E46" s="362"/>
      <c r="F46" s="362"/>
      <c r="G46" s="362"/>
      <c r="H46" s="362"/>
      <c r="I46" s="362"/>
      <c r="J46" s="362"/>
      <c r="K46" s="362"/>
      <c r="L46" s="362"/>
      <c r="M46" s="362"/>
      <c r="N46" s="362"/>
      <c r="O46" s="362"/>
      <c r="P46" s="362"/>
      <c r="Q46" s="362"/>
      <c r="R46" s="362"/>
      <c r="S46" s="362"/>
    </row>
    <row r="47" spans="1:19">
      <c r="A47" s="361"/>
      <c r="B47" s="361"/>
      <c r="C47" s="362"/>
      <c r="D47" s="362"/>
      <c r="E47" s="362"/>
      <c r="F47" s="362"/>
      <c r="G47" s="362"/>
      <c r="H47" s="362"/>
      <c r="I47" s="362"/>
      <c r="J47" s="362"/>
      <c r="K47" s="362"/>
      <c r="L47" s="362"/>
      <c r="M47" s="362"/>
      <c r="N47" s="362"/>
      <c r="O47" s="362"/>
      <c r="P47" s="362"/>
      <c r="Q47" s="362"/>
      <c r="R47" s="362"/>
      <c r="S47" s="362"/>
    </row>
    <row r="48" spans="1:19">
      <c r="A48" s="361"/>
      <c r="B48" s="361"/>
      <c r="C48" s="363"/>
      <c r="D48" s="363"/>
      <c r="E48" s="363"/>
      <c r="F48" s="363"/>
      <c r="G48" s="363"/>
      <c r="H48" s="363"/>
      <c r="I48" s="363"/>
      <c r="J48" s="363"/>
      <c r="K48" s="363"/>
      <c r="L48" s="363"/>
      <c r="M48" s="363"/>
      <c r="N48" s="363"/>
      <c r="O48" s="363"/>
      <c r="P48" s="363"/>
      <c r="Q48" s="363"/>
      <c r="R48" s="363"/>
      <c r="S48" s="363"/>
    </row>
    <row r="49" spans="1:19">
      <c r="A49" s="361"/>
      <c r="B49" s="361"/>
      <c r="C49" s="385"/>
      <c r="D49" s="385"/>
      <c r="E49" s="385"/>
      <c r="F49" s="385"/>
      <c r="G49" s="385"/>
      <c r="H49" s="385"/>
      <c r="I49" s="385"/>
      <c r="J49" s="385"/>
      <c r="K49" s="385"/>
      <c r="L49" s="385"/>
      <c r="M49" s="385"/>
      <c r="N49" s="385"/>
      <c r="O49" s="385"/>
      <c r="P49" s="385"/>
      <c r="Q49" s="385"/>
      <c r="R49" s="385"/>
      <c r="S49" s="385"/>
    </row>
    <row r="50" spans="1:19">
      <c r="A50" s="361"/>
      <c r="B50" s="361"/>
      <c r="C50" s="385"/>
      <c r="D50" s="385"/>
      <c r="E50" s="385"/>
      <c r="F50" s="385"/>
      <c r="G50" s="385"/>
      <c r="H50" s="385"/>
      <c r="I50" s="385"/>
      <c r="J50" s="385"/>
      <c r="K50" s="385"/>
      <c r="L50" s="385"/>
      <c r="M50" s="385"/>
      <c r="N50" s="385"/>
      <c r="O50" s="385"/>
      <c r="P50" s="385"/>
      <c r="Q50" s="385"/>
      <c r="R50" s="385"/>
      <c r="S50" s="385"/>
    </row>
    <row r="51" spans="1:19">
      <c r="A51" s="302"/>
      <c r="B51" s="302"/>
      <c r="C51" s="385"/>
      <c r="D51" s="385"/>
      <c r="E51" s="385"/>
      <c r="F51" s="385"/>
      <c r="G51" s="385"/>
      <c r="H51" s="385"/>
      <c r="I51" s="385"/>
      <c r="J51" s="385"/>
      <c r="K51" s="385"/>
      <c r="L51" s="385"/>
      <c r="M51" s="385"/>
      <c r="N51" s="385"/>
      <c r="O51" s="385"/>
      <c r="P51" s="385"/>
      <c r="Q51" s="385"/>
      <c r="R51" s="385"/>
      <c r="S51" s="385"/>
    </row>
    <row r="52" spans="1:19">
      <c r="A52" s="302"/>
      <c r="B52" s="302"/>
      <c r="C52" s="302"/>
      <c r="D52" s="302"/>
      <c r="E52" s="302"/>
      <c r="F52" s="302"/>
      <c r="G52" s="302"/>
      <c r="H52" s="302"/>
      <c r="I52" s="302"/>
      <c r="J52" s="302"/>
      <c r="K52" s="302"/>
      <c r="L52" s="302"/>
      <c r="M52" s="302"/>
      <c r="N52" s="302"/>
      <c r="O52" s="302"/>
      <c r="P52" s="302"/>
      <c r="Q52" s="302"/>
      <c r="R52" s="302"/>
      <c r="S52" s="302"/>
    </row>
    <row r="53" spans="1:19" ht="19.5">
      <c r="A53" s="302"/>
      <c r="B53" s="302"/>
      <c r="C53" s="1715"/>
      <c r="D53" s="1715"/>
      <c r="E53" s="1715"/>
      <c r="F53" s="1715"/>
      <c r="G53" s="1715"/>
      <c r="H53" s="1715"/>
      <c r="I53" s="1715"/>
      <c r="J53" s="1715"/>
      <c r="K53" s="1715"/>
      <c r="L53" s="1715"/>
      <c r="M53" s="1715"/>
      <c r="N53" s="1715"/>
      <c r="O53" s="1715"/>
      <c r="P53" s="1715"/>
      <c r="Q53" s="1715"/>
      <c r="R53" s="1715"/>
      <c r="S53" s="1715"/>
    </row>
    <row r="54" spans="1:19">
      <c r="A54" s="302"/>
      <c r="B54" s="302"/>
      <c r="C54" s="302"/>
      <c r="D54" s="302"/>
      <c r="E54" s="302"/>
      <c r="F54" s="302"/>
      <c r="G54" s="302"/>
      <c r="H54" s="302"/>
      <c r="I54" s="302"/>
      <c r="J54" s="302"/>
      <c r="K54" s="302"/>
      <c r="L54" s="302"/>
      <c r="M54" s="302"/>
      <c r="N54" s="302"/>
      <c r="O54" s="302"/>
      <c r="P54" s="302"/>
      <c r="Q54" s="302"/>
      <c r="R54" s="302"/>
      <c r="S54" s="302"/>
    </row>
    <row r="55" spans="1:19">
      <c r="A55" s="302"/>
      <c r="B55" s="302"/>
      <c r="C55" s="302"/>
      <c r="D55" s="302"/>
      <c r="E55" s="302"/>
      <c r="F55" s="302"/>
      <c r="G55" s="302"/>
      <c r="H55" s="302"/>
      <c r="I55" s="302"/>
      <c r="J55" s="302"/>
      <c r="K55" s="302"/>
      <c r="L55" s="302"/>
      <c r="M55" s="302"/>
      <c r="N55" s="302"/>
      <c r="O55" s="302"/>
      <c r="P55" s="302"/>
      <c r="Q55" s="302"/>
      <c r="R55" s="302"/>
      <c r="S55" s="302"/>
    </row>
    <row r="56" spans="1:19" ht="18">
      <c r="A56" s="302"/>
      <c r="B56" s="302"/>
      <c r="C56" s="364"/>
      <c r="D56" s="364"/>
      <c r="E56" s="364"/>
      <c r="F56" s="364"/>
      <c r="G56" s="364"/>
      <c r="H56" s="364"/>
      <c r="I56" s="364"/>
      <c r="J56" s="364"/>
      <c r="K56" s="364"/>
      <c r="L56" s="364"/>
      <c r="M56" s="364"/>
      <c r="N56" s="364"/>
      <c r="O56" s="364"/>
      <c r="P56" s="364"/>
      <c r="Q56" s="364"/>
      <c r="R56" s="364"/>
      <c r="S56" s="364"/>
    </row>
    <row r="57" spans="1:19" ht="15.75">
      <c r="A57" s="302"/>
      <c r="B57" s="302"/>
      <c r="C57" s="386"/>
      <c r="D57" s="386"/>
      <c r="E57" s="386"/>
      <c r="F57" s="386"/>
      <c r="G57" s="386"/>
      <c r="H57" s="386"/>
      <c r="I57" s="386"/>
      <c r="J57" s="386"/>
      <c r="K57" s="386"/>
      <c r="L57" s="386"/>
      <c r="M57" s="386"/>
      <c r="N57" s="386"/>
      <c r="O57" s="386"/>
      <c r="P57" s="386"/>
      <c r="Q57" s="386"/>
      <c r="R57" s="386"/>
      <c r="S57" s="386"/>
    </row>
    <row r="58" spans="1:19">
      <c r="A58" s="361"/>
      <c r="B58" s="361"/>
      <c r="C58" s="365"/>
      <c r="D58" s="365"/>
      <c r="E58" s="365"/>
      <c r="F58" s="365"/>
      <c r="G58" s="365"/>
      <c r="H58" s="365"/>
      <c r="I58" s="365"/>
      <c r="J58" s="365"/>
      <c r="K58" s="365"/>
      <c r="L58" s="365"/>
      <c r="M58" s="365"/>
      <c r="N58" s="365"/>
      <c r="O58" s="365"/>
      <c r="P58" s="365"/>
      <c r="Q58" s="365"/>
      <c r="R58" s="365"/>
      <c r="S58" s="365"/>
    </row>
    <row r="59" spans="1:19">
      <c r="A59" s="361"/>
      <c r="B59" s="361"/>
      <c r="C59" s="383"/>
      <c r="D59" s="383"/>
      <c r="E59" s="383"/>
      <c r="F59" s="383"/>
      <c r="G59" s="383"/>
      <c r="H59" s="383"/>
      <c r="I59" s="383"/>
      <c r="J59" s="383"/>
      <c r="K59" s="383"/>
      <c r="L59" s="383"/>
      <c r="M59" s="383"/>
      <c r="N59" s="383"/>
      <c r="O59" s="383"/>
      <c r="P59" s="383"/>
      <c r="Q59" s="383"/>
      <c r="R59" s="383"/>
      <c r="S59" s="383"/>
    </row>
    <row r="60" spans="1:19">
      <c r="A60" s="361"/>
      <c r="B60" s="361"/>
      <c r="C60" s="362"/>
      <c r="D60" s="362"/>
      <c r="E60" s="362"/>
      <c r="F60" s="362"/>
      <c r="G60" s="362"/>
      <c r="H60" s="362"/>
      <c r="I60" s="362"/>
      <c r="J60" s="362"/>
      <c r="K60" s="362"/>
      <c r="L60" s="362"/>
      <c r="M60" s="362"/>
      <c r="N60" s="362"/>
      <c r="O60" s="362"/>
      <c r="P60" s="362"/>
      <c r="Q60" s="362"/>
      <c r="R60" s="362"/>
      <c r="S60" s="362"/>
    </row>
    <row r="61" spans="1:19">
      <c r="A61" s="361"/>
      <c r="B61" s="361"/>
      <c r="C61" s="362"/>
      <c r="D61" s="362"/>
      <c r="E61" s="362"/>
      <c r="F61" s="362"/>
      <c r="G61" s="362"/>
      <c r="H61" s="362"/>
      <c r="I61" s="362"/>
      <c r="J61" s="362"/>
      <c r="K61" s="362"/>
      <c r="L61" s="362"/>
      <c r="M61" s="362"/>
      <c r="N61" s="362"/>
      <c r="O61" s="362"/>
      <c r="P61" s="362"/>
      <c r="Q61" s="362"/>
      <c r="R61" s="362"/>
      <c r="S61" s="362"/>
    </row>
    <row r="62" spans="1:19">
      <c r="A62" s="361"/>
      <c r="B62" s="361"/>
      <c r="C62" s="362"/>
      <c r="D62" s="362"/>
      <c r="E62" s="362"/>
      <c r="F62" s="362"/>
      <c r="G62" s="362"/>
      <c r="H62" s="362"/>
      <c r="I62" s="362"/>
      <c r="J62" s="362"/>
      <c r="K62" s="362"/>
      <c r="L62" s="362"/>
      <c r="M62" s="362"/>
      <c r="N62" s="362"/>
      <c r="O62" s="362"/>
      <c r="P62" s="362"/>
      <c r="Q62" s="362"/>
      <c r="R62" s="362"/>
      <c r="S62" s="362"/>
    </row>
    <row r="63" spans="1:19">
      <c r="A63" s="361"/>
      <c r="B63" s="361"/>
      <c r="C63" s="362"/>
      <c r="D63" s="362"/>
      <c r="E63" s="362"/>
      <c r="F63" s="362"/>
      <c r="G63" s="362"/>
      <c r="H63" s="362"/>
      <c r="I63" s="362"/>
      <c r="J63" s="362"/>
      <c r="K63" s="362"/>
      <c r="L63" s="362"/>
      <c r="M63" s="362"/>
      <c r="N63" s="362"/>
      <c r="O63" s="362"/>
      <c r="P63" s="362"/>
      <c r="Q63" s="362"/>
      <c r="R63" s="362"/>
      <c r="S63" s="362"/>
    </row>
    <row r="64" spans="1:19">
      <c r="A64" s="361"/>
      <c r="B64" s="361"/>
      <c r="C64" s="362"/>
      <c r="D64" s="362"/>
      <c r="E64" s="362"/>
      <c r="F64" s="362"/>
      <c r="G64" s="362"/>
      <c r="H64" s="362"/>
      <c r="I64" s="362"/>
      <c r="J64" s="362"/>
      <c r="K64" s="362"/>
      <c r="L64" s="362"/>
      <c r="M64" s="362"/>
      <c r="N64" s="362"/>
      <c r="O64" s="362"/>
      <c r="P64" s="362"/>
      <c r="Q64" s="362"/>
      <c r="R64" s="362"/>
      <c r="S64" s="362"/>
    </row>
    <row r="65" spans="1:19">
      <c r="A65" s="361"/>
      <c r="B65" s="361"/>
      <c r="C65" s="384"/>
      <c r="D65" s="384"/>
      <c r="E65" s="384"/>
      <c r="F65" s="384"/>
      <c r="G65" s="384"/>
      <c r="H65" s="384"/>
      <c r="I65" s="384"/>
      <c r="J65" s="384"/>
      <c r="K65" s="384"/>
      <c r="L65" s="384"/>
      <c r="M65" s="384"/>
      <c r="N65" s="384"/>
      <c r="O65" s="384"/>
      <c r="P65" s="384"/>
      <c r="Q65" s="384"/>
      <c r="R65" s="384"/>
      <c r="S65" s="384"/>
    </row>
    <row r="66" spans="1:19">
      <c r="A66" s="361"/>
      <c r="B66" s="361"/>
      <c r="C66" s="362"/>
      <c r="D66" s="362"/>
      <c r="E66" s="362"/>
      <c r="F66" s="362"/>
      <c r="G66" s="362"/>
      <c r="H66" s="362"/>
      <c r="I66" s="362"/>
      <c r="J66" s="362"/>
      <c r="K66" s="362"/>
      <c r="L66" s="362"/>
      <c r="M66" s="362"/>
      <c r="N66" s="362"/>
      <c r="O66" s="362"/>
      <c r="P66" s="362"/>
      <c r="Q66" s="362"/>
      <c r="R66" s="362"/>
      <c r="S66" s="362"/>
    </row>
    <row r="67" spans="1:19">
      <c r="A67" s="361"/>
      <c r="B67" s="361"/>
      <c r="C67" s="362"/>
      <c r="D67" s="362"/>
      <c r="E67" s="362"/>
      <c r="F67" s="362"/>
      <c r="G67" s="362"/>
      <c r="H67" s="362"/>
      <c r="I67" s="362"/>
      <c r="J67" s="362"/>
      <c r="K67" s="362"/>
      <c r="L67" s="362"/>
      <c r="M67" s="362"/>
      <c r="N67" s="362"/>
      <c r="O67" s="362"/>
      <c r="P67" s="362"/>
      <c r="Q67" s="362"/>
      <c r="R67" s="362"/>
      <c r="S67" s="362"/>
    </row>
    <row r="68" spans="1:19">
      <c r="A68" s="361"/>
      <c r="B68" s="361"/>
      <c r="C68" s="362"/>
      <c r="D68" s="362"/>
      <c r="E68" s="362"/>
      <c r="F68" s="362"/>
      <c r="G68" s="362"/>
      <c r="H68" s="362"/>
      <c r="I68" s="362"/>
      <c r="J68" s="362"/>
      <c r="K68" s="362"/>
      <c r="L68" s="362"/>
      <c r="M68" s="362"/>
      <c r="N68" s="362"/>
      <c r="O68" s="362"/>
      <c r="P68" s="362"/>
      <c r="Q68" s="362"/>
      <c r="R68" s="362"/>
      <c r="S68" s="362"/>
    </row>
    <row r="69" spans="1:19">
      <c r="A69" s="361"/>
      <c r="B69" s="361"/>
      <c r="C69" s="384"/>
      <c r="D69" s="384"/>
      <c r="E69" s="384"/>
      <c r="F69" s="384"/>
      <c r="G69" s="384"/>
      <c r="H69" s="384"/>
      <c r="I69" s="384"/>
      <c r="J69" s="384"/>
      <c r="K69" s="384"/>
      <c r="L69" s="384"/>
      <c r="M69" s="384"/>
      <c r="N69" s="384"/>
      <c r="O69" s="384"/>
      <c r="P69" s="384"/>
      <c r="Q69" s="384"/>
      <c r="R69" s="384"/>
      <c r="S69" s="384"/>
    </row>
    <row r="70" spans="1:19">
      <c r="A70" s="361"/>
      <c r="B70" s="361"/>
      <c r="C70" s="362"/>
      <c r="D70" s="362"/>
      <c r="E70" s="362"/>
      <c r="F70" s="362"/>
      <c r="G70" s="362"/>
      <c r="H70" s="362"/>
      <c r="I70" s="362"/>
      <c r="J70" s="362"/>
      <c r="K70" s="362"/>
      <c r="L70" s="362"/>
      <c r="M70" s="362"/>
      <c r="N70" s="362"/>
      <c r="O70" s="362"/>
      <c r="P70" s="362"/>
      <c r="Q70" s="362"/>
      <c r="R70" s="362"/>
      <c r="S70" s="362"/>
    </row>
    <row r="71" spans="1:19">
      <c r="A71" s="361"/>
      <c r="B71" s="361"/>
      <c r="C71" s="362"/>
      <c r="D71" s="362"/>
      <c r="E71" s="362"/>
      <c r="F71" s="362"/>
      <c r="G71" s="362"/>
      <c r="H71" s="362"/>
      <c r="I71" s="362"/>
      <c r="J71" s="362"/>
      <c r="K71" s="362"/>
      <c r="L71" s="362"/>
      <c r="M71" s="362"/>
      <c r="N71" s="362"/>
      <c r="O71" s="362"/>
      <c r="P71" s="362"/>
      <c r="Q71" s="362"/>
      <c r="R71" s="362"/>
      <c r="S71" s="362"/>
    </row>
    <row r="72" spans="1:19">
      <c r="A72" s="361"/>
      <c r="B72" s="361"/>
      <c r="C72" s="362"/>
      <c r="D72" s="362"/>
      <c r="E72" s="362"/>
      <c r="F72" s="362"/>
      <c r="G72" s="362"/>
      <c r="H72" s="362"/>
      <c r="I72" s="362"/>
      <c r="J72" s="362"/>
      <c r="K72" s="362"/>
      <c r="L72" s="362"/>
      <c r="M72" s="362"/>
      <c r="N72" s="362"/>
      <c r="O72" s="362"/>
      <c r="P72" s="362"/>
      <c r="Q72" s="362"/>
      <c r="R72" s="362"/>
      <c r="S72" s="362"/>
    </row>
    <row r="73" spans="1:19">
      <c r="A73" s="361"/>
      <c r="B73" s="361"/>
      <c r="C73" s="362"/>
      <c r="D73" s="362"/>
      <c r="E73" s="362"/>
      <c r="F73" s="362"/>
      <c r="G73" s="362"/>
      <c r="H73" s="362"/>
      <c r="I73" s="362"/>
      <c r="J73" s="362"/>
      <c r="K73" s="362"/>
      <c r="L73" s="362"/>
      <c r="M73" s="362"/>
      <c r="N73" s="362"/>
      <c r="O73" s="362"/>
      <c r="P73" s="362"/>
      <c r="Q73" s="362"/>
      <c r="R73" s="362"/>
      <c r="S73" s="362"/>
    </row>
    <row r="74" spans="1:19">
      <c r="A74" s="361"/>
      <c r="B74" s="361"/>
      <c r="C74" s="362"/>
      <c r="D74" s="362"/>
      <c r="E74" s="362"/>
      <c r="F74" s="362"/>
      <c r="G74" s="362"/>
      <c r="H74" s="362"/>
      <c r="I74" s="362"/>
      <c r="J74" s="362"/>
      <c r="K74" s="362"/>
      <c r="L74" s="362"/>
      <c r="M74" s="362"/>
      <c r="N74" s="362"/>
      <c r="O74" s="362"/>
      <c r="P74" s="362"/>
      <c r="Q74" s="362"/>
      <c r="R74" s="362"/>
      <c r="S74" s="362"/>
    </row>
    <row r="75" spans="1:19">
      <c r="A75" s="361"/>
      <c r="B75" s="361"/>
      <c r="C75" s="363"/>
      <c r="D75" s="363"/>
      <c r="E75" s="363"/>
      <c r="F75" s="363"/>
      <c r="G75" s="363"/>
      <c r="H75" s="363"/>
      <c r="I75" s="363"/>
      <c r="J75" s="363"/>
      <c r="K75" s="363"/>
      <c r="L75" s="363"/>
      <c r="M75" s="363"/>
      <c r="N75" s="363"/>
      <c r="O75" s="363"/>
      <c r="P75" s="363"/>
      <c r="Q75" s="363"/>
      <c r="R75" s="363"/>
      <c r="S75" s="363"/>
    </row>
    <row r="76" spans="1:19" ht="15.75">
      <c r="A76" s="302"/>
      <c r="B76" s="302"/>
      <c r="C76" s="386"/>
      <c r="D76" s="386"/>
      <c r="E76" s="386"/>
      <c r="F76" s="386"/>
      <c r="G76" s="386"/>
      <c r="H76" s="386"/>
      <c r="I76" s="386"/>
      <c r="J76" s="386"/>
      <c r="K76" s="386"/>
      <c r="L76" s="386"/>
      <c r="M76" s="386"/>
      <c r="N76" s="386"/>
      <c r="O76" s="386"/>
      <c r="P76" s="386"/>
      <c r="Q76" s="386"/>
      <c r="R76" s="386"/>
      <c r="S76" s="386"/>
    </row>
    <row r="77" spans="1:19">
      <c r="A77" s="361"/>
      <c r="B77" s="361"/>
      <c r="C77" s="365"/>
      <c r="D77" s="365"/>
      <c r="E77" s="365"/>
      <c r="F77" s="365"/>
      <c r="G77" s="365"/>
      <c r="H77" s="365"/>
      <c r="I77" s="365"/>
      <c r="J77" s="365"/>
      <c r="K77" s="365"/>
      <c r="L77" s="365"/>
      <c r="M77" s="365"/>
      <c r="N77" s="365"/>
      <c r="O77" s="365"/>
      <c r="P77" s="365"/>
      <c r="Q77" s="365"/>
      <c r="R77" s="365"/>
      <c r="S77" s="365"/>
    </row>
    <row r="78" spans="1:19">
      <c r="A78" s="361"/>
      <c r="B78" s="361"/>
      <c r="C78" s="383"/>
      <c r="D78" s="383"/>
      <c r="E78" s="383"/>
      <c r="F78" s="383"/>
      <c r="G78" s="383"/>
      <c r="H78" s="383"/>
      <c r="I78" s="383"/>
      <c r="J78" s="383"/>
      <c r="K78" s="383"/>
      <c r="L78" s="383"/>
      <c r="M78" s="383"/>
      <c r="N78" s="383"/>
      <c r="O78" s="383"/>
      <c r="P78" s="383"/>
      <c r="Q78" s="383"/>
      <c r="R78" s="383"/>
      <c r="S78" s="383"/>
    </row>
    <row r="79" spans="1:19">
      <c r="A79" s="361"/>
      <c r="B79" s="361"/>
      <c r="C79" s="362"/>
      <c r="D79" s="362"/>
      <c r="E79" s="362"/>
      <c r="F79" s="362"/>
      <c r="G79" s="362"/>
      <c r="H79" s="362"/>
      <c r="I79" s="362"/>
      <c r="J79" s="362"/>
      <c r="K79" s="362"/>
      <c r="L79" s="362"/>
      <c r="M79" s="362"/>
      <c r="N79" s="362"/>
      <c r="O79" s="362"/>
      <c r="P79" s="362"/>
      <c r="Q79" s="362"/>
      <c r="R79" s="362"/>
      <c r="S79" s="362"/>
    </row>
    <row r="80" spans="1:19">
      <c r="A80" s="361"/>
      <c r="B80" s="361"/>
      <c r="C80" s="362"/>
      <c r="D80" s="362"/>
      <c r="E80" s="362"/>
      <c r="F80" s="362"/>
      <c r="G80" s="362"/>
      <c r="H80" s="362"/>
      <c r="I80" s="362"/>
      <c r="J80" s="362"/>
      <c r="K80" s="362"/>
      <c r="L80" s="362"/>
      <c r="M80" s="362"/>
      <c r="N80" s="362"/>
      <c r="O80" s="362"/>
      <c r="P80" s="362"/>
      <c r="Q80" s="362"/>
      <c r="R80" s="362"/>
      <c r="S80" s="362"/>
    </row>
    <row r="81" spans="1:19">
      <c r="A81" s="361"/>
      <c r="B81" s="361"/>
      <c r="C81" s="362"/>
      <c r="D81" s="362"/>
      <c r="E81" s="362"/>
      <c r="F81" s="362"/>
      <c r="G81" s="362"/>
      <c r="H81" s="362"/>
      <c r="I81" s="362"/>
      <c r="J81" s="362"/>
      <c r="K81" s="362"/>
      <c r="L81" s="362"/>
      <c r="M81" s="362"/>
      <c r="N81" s="362"/>
      <c r="O81" s="362"/>
      <c r="P81" s="362"/>
      <c r="Q81" s="362"/>
      <c r="R81" s="362"/>
      <c r="S81" s="362"/>
    </row>
    <row r="82" spans="1:19">
      <c r="A82" s="361"/>
      <c r="B82" s="361"/>
      <c r="C82" s="362"/>
      <c r="D82" s="362"/>
      <c r="E82" s="362"/>
      <c r="F82" s="362"/>
      <c r="G82" s="362"/>
      <c r="H82" s="362"/>
      <c r="I82" s="362"/>
      <c r="J82" s="362"/>
      <c r="K82" s="362"/>
      <c r="L82" s="362"/>
      <c r="M82" s="362"/>
      <c r="N82" s="362"/>
      <c r="O82" s="362"/>
      <c r="P82" s="362"/>
      <c r="Q82" s="362"/>
      <c r="R82" s="362"/>
      <c r="S82" s="362"/>
    </row>
    <row r="83" spans="1:19">
      <c r="A83" s="361"/>
      <c r="B83" s="361"/>
      <c r="C83" s="362"/>
      <c r="D83" s="362"/>
      <c r="E83" s="362"/>
      <c r="F83" s="362"/>
      <c r="G83" s="362"/>
      <c r="H83" s="362"/>
      <c r="I83" s="362"/>
      <c r="J83" s="362"/>
      <c r="K83" s="362"/>
      <c r="L83" s="362"/>
      <c r="M83" s="362"/>
      <c r="N83" s="362"/>
      <c r="O83" s="362"/>
      <c r="P83" s="362"/>
      <c r="Q83" s="362"/>
      <c r="R83" s="362"/>
      <c r="S83" s="362"/>
    </row>
    <row r="84" spans="1:19">
      <c r="A84" s="361"/>
      <c r="B84" s="361"/>
      <c r="C84" s="384"/>
      <c r="D84" s="384"/>
      <c r="E84" s="384"/>
      <c r="F84" s="384"/>
      <c r="G84" s="384"/>
      <c r="H84" s="384"/>
      <c r="I84" s="384"/>
      <c r="J84" s="384"/>
      <c r="K84" s="384"/>
      <c r="L84" s="384"/>
      <c r="M84" s="384"/>
      <c r="N84" s="384"/>
      <c r="O84" s="384"/>
      <c r="P84" s="384"/>
      <c r="Q84" s="384"/>
      <c r="R84" s="384"/>
      <c r="S84" s="384"/>
    </row>
    <row r="85" spans="1:19">
      <c r="A85" s="361"/>
      <c r="B85" s="361"/>
      <c r="C85" s="362"/>
      <c r="D85" s="362"/>
      <c r="E85" s="362"/>
      <c r="F85" s="362"/>
      <c r="G85" s="362"/>
      <c r="H85" s="362"/>
      <c r="I85" s="362"/>
      <c r="J85" s="362"/>
      <c r="K85" s="362"/>
      <c r="L85" s="362"/>
      <c r="M85" s="362"/>
      <c r="N85" s="362"/>
      <c r="O85" s="362"/>
      <c r="P85" s="362"/>
      <c r="Q85" s="362"/>
      <c r="R85" s="362"/>
      <c r="S85" s="362"/>
    </row>
    <row r="86" spans="1:19">
      <c r="A86" s="361"/>
      <c r="B86" s="361"/>
      <c r="C86" s="362"/>
      <c r="D86" s="362"/>
      <c r="E86" s="362"/>
      <c r="F86" s="362"/>
      <c r="G86" s="362"/>
      <c r="H86" s="362"/>
      <c r="I86" s="362"/>
      <c r="J86" s="362"/>
      <c r="K86" s="362"/>
      <c r="L86" s="362"/>
      <c r="M86" s="362"/>
      <c r="N86" s="362"/>
      <c r="O86" s="362"/>
      <c r="P86" s="362"/>
      <c r="Q86" s="362"/>
      <c r="R86" s="362"/>
      <c r="S86" s="362"/>
    </row>
    <row r="87" spans="1:19">
      <c r="A87" s="361"/>
      <c r="B87" s="361"/>
      <c r="C87" s="362"/>
      <c r="D87" s="362"/>
      <c r="E87" s="362"/>
      <c r="F87" s="362"/>
      <c r="G87" s="362"/>
      <c r="H87" s="362"/>
      <c r="I87" s="362"/>
      <c r="J87" s="362"/>
      <c r="K87" s="362"/>
      <c r="L87" s="362"/>
      <c r="M87" s="362"/>
      <c r="N87" s="362"/>
      <c r="O87" s="362"/>
      <c r="P87" s="362"/>
      <c r="Q87" s="362"/>
      <c r="R87" s="362"/>
      <c r="S87" s="362"/>
    </row>
    <row r="88" spans="1:19">
      <c r="A88" s="361"/>
      <c r="B88" s="361"/>
      <c r="C88" s="384"/>
      <c r="D88" s="384"/>
      <c r="E88" s="384"/>
      <c r="F88" s="384"/>
      <c r="G88" s="384"/>
      <c r="H88" s="384"/>
      <c r="I88" s="384"/>
      <c r="J88" s="384"/>
      <c r="K88" s="384"/>
      <c r="L88" s="384"/>
      <c r="M88" s="384"/>
      <c r="N88" s="384"/>
      <c r="O88" s="384"/>
      <c r="P88" s="384"/>
      <c r="Q88" s="384"/>
      <c r="R88" s="384"/>
      <c r="S88" s="384"/>
    </row>
    <row r="89" spans="1:19">
      <c r="A89" s="361"/>
      <c r="B89" s="361"/>
      <c r="C89" s="362"/>
      <c r="D89" s="362"/>
      <c r="E89" s="362"/>
      <c r="F89" s="362"/>
      <c r="G89" s="362"/>
      <c r="H89" s="362"/>
      <c r="I89" s="362"/>
      <c r="J89" s="362"/>
      <c r="K89" s="362"/>
      <c r="L89" s="362"/>
      <c r="M89" s="362"/>
      <c r="N89" s="362"/>
      <c r="O89" s="362"/>
      <c r="P89" s="362"/>
      <c r="Q89" s="362"/>
      <c r="R89" s="362"/>
      <c r="S89" s="362"/>
    </row>
    <row r="90" spans="1:19">
      <c r="A90" s="361"/>
      <c r="B90" s="361"/>
      <c r="C90" s="362"/>
      <c r="D90" s="362"/>
      <c r="E90" s="362"/>
      <c r="F90" s="362"/>
      <c r="G90" s="362"/>
      <c r="H90" s="362"/>
      <c r="I90" s="362"/>
      <c r="J90" s="362"/>
      <c r="K90" s="362"/>
      <c r="L90" s="362"/>
      <c r="M90" s="362"/>
      <c r="N90" s="362"/>
      <c r="O90" s="362"/>
      <c r="P90" s="362"/>
      <c r="Q90" s="362"/>
      <c r="R90" s="362"/>
      <c r="S90" s="362"/>
    </row>
    <row r="91" spans="1:19">
      <c r="A91" s="361"/>
      <c r="B91" s="361"/>
      <c r="C91" s="362"/>
      <c r="D91" s="362"/>
      <c r="E91" s="362"/>
      <c r="F91" s="362"/>
      <c r="G91" s="362"/>
      <c r="H91" s="362"/>
      <c r="I91" s="362"/>
      <c r="J91" s="362"/>
      <c r="K91" s="362"/>
      <c r="L91" s="362"/>
      <c r="M91" s="362"/>
      <c r="N91" s="362"/>
      <c r="O91" s="362"/>
      <c r="P91" s="362"/>
      <c r="Q91" s="362"/>
      <c r="R91" s="362"/>
      <c r="S91" s="362"/>
    </row>
    <row r="92" spans="1:19">
      <c r="A92" s="361"/>
      <c r="B92" s="361"/>
      <c r="C92" s="363"/>
      <c r="D92" s="363"/>
      <c r="E92" s="363"/>
      <c r="F92" s="363"/>
      <c r="G92" s="363"/>
      <c r="H92" s="363"/>
      <c r="I92" s="363"/>
      <c r="J92" s="363"/>
      <c r="K92" s="363"/>
      <c r="L92" s="363"/>
      <c r="M92" s="363"/>
      <c r="N92" s="363"/>
      <c r="O92" s="363"/>
      <c r="P92" s="363"/>
      <c r="Q92" s="363"/>
      <c r="R92" s="363"/>
      <c r="S92" s="363"/>
    </row>
    <row r="93" spans="1:19">
      <c r="A93" s="361"/>
      <c r="B93" s="361"/>
      <c r="C93" s="385"/>
      <c r="D93" s="385"/>
      <c r="E93" s="385"/>
      <c r="F93" s="385"/>
      <c r="G93" s="385"/>
      <c r="H93" s="385"/>
      <c r="I93" s="385"/>
      <c r="J93" s="385"/>
      <c r="K93" s="385"/>
      <c r="L93" s="385"/>
      <c r="M93" s="385"/>
      <c r="N93" s="385"/>
      <c r="O93" s="385"/>
      <c r="P93" s="385"/>
      <c r="Q93" s="385"/>
      <c r="R93" s="385"/>
      <c r="S93" s="385"/>
    </row>
    <row r="94" spans="1:19">
      <c r="A94" s="361"/>
      <c r="B94" s="361"/>
      <c r="C94" s="385"/>
      <c r="D94" s="385"/>
      <c r="E94" s="385"/>
      <c r="F94" s="385"/>
      <c r="G94" s="385"/>
      <c r="H94" s="385"/>
      <c r="I94" s="385"/>
      <c r="J94" s="385"/>
      <c r="K94" s="385"/>
      <c r="L94" s="385"/>
      <c r="M94" s="385"/>
      <c r="N94" s="385"/>
      <c r="O94" s="385"/>
      <c r="P94" s="385"/>
      <c r="Q94" s="385"/>
      <c r="R94" s="385"/>
      <c r="S94" s="385"/>
    </row>
    <row r="95" spans="1:19">
      <c r="A95" s="302"/>
      <c r="B95" s="302"/>
      <c r="C95" s="385"/>
      <c r="D95" s="385"/>
      <c r="E95" s="385"/>
      <c r="F95" s="385"/>
      <c r="G95" s="385"/>
      <c r="H95" s="385"/>
      <c r="I95" s="385"/>
      <c r="J95" s="385"/>
      <c r="K95" s="385"/>
      <c r="L95" s="385"/>
      <c r="M95" s="385"/>
      <c r="N95" s="385"/>
      <c r="O95" s="385"/>
      <c r="P95" s="385"/>
      <c r="Q95" s="385"/>
      <c r="R95" s="385"/>
      <c r="S95" s="385"/>
    </row>
    <row r="96" spans="1:19">
      <c r="A96" s="302"/>
      <c r="B96" s="302"/>
      <c r="C96" s="302"/>
      <c r="D96" s="302"/>
      <c r="E96" s="302"/>
      <c r="F96" s="302"/>
      <c r="G96" s="302"/>
      <c r="H96" s="302"/>
      <c r="I96" s="302"/>
      <c r="J96" s="302"/>
      <c r="K96" s="302"/>
      <c r="L96" s="302"/>
      <c r="M96" s="302"/>
      <c r="N96" s="302"/>
      <c r="O96" s="302"/>
      <c r="P96" s="302"/>
      <c r="Q96" s="302"/>
      <c r="R96" s="302"/>
      <c r="S96" s="302"/>
    </row>
    <row r="97" spans="1:19">
      <c r="A97" s="302"/>
      <c r="B97" s="302"/>
      <c r="C97" s="302"/>
      <c r="D97" s="302"/>
      <c r="E97" s="302"/>
      <c r="F97" s="302"/>
      <c r="G97" s="302"/>
      <c r="H97" s="302"/>
      <c r="I97" s="302"/>
      <c r="J97" s="302"/>
      <c r="K97" s="302"/>
      <c r="L97" s="302"/>
      <c r="M97" s="302"/>
      <c r="N97" s="302"/>
      <c r="O97" s="302"/>
      <c r="P97" s="302"/>
      <c r="Q97" s="302"/>
      <c r="R97" s="302"/>
      <c r="S97" s="302"/>
    </row>
  </sheetData>
  <mergeCells count="17">
    <mergeCell ref="C53:S53"/>
    <mergeCell ref="M7:M8"/>
    <mergeCell ref="N7:N8"/>
    <mergeCell ref="O7:O8"/>
    <mergeCell ref="E7:E8"/>
    <mergeCell ref="F7:F8"/>
    <mergeCell ref="G7:G8"/>
    <mergeCell ref="Q6:S6"/>
    <mergeCell ref="I6:K6"/>
    <mergeCell ref="M6:O6"/>
    <mergeCell ref="E6:G6"/>
    <mergeCell ref="Q7:Q8"/>
    <mergeCell ref="R7:R8"/>
    <mergeCell ref="S7:S8"/>
    <mergeCell ref="I7:I8"/>
    <mergeCell ref="J7:J8"/>
    <mergeCell ref="K7:K8"/>
  </mergeCells>
  <phoneticPr fontId="6" type="noConversion"/>
  <pageMargins left="0.43307086614173229" right="0.23622047244094491" top="0.62992125984251968" bottom="0.35433070866141736" header="0.15748031496062992" footer="0.15748031496062992"/>
  <pageSetup paperSize="9" scale="71" orientation="landscape" useFirstPageNumber="1" r:id="rId1"/>
  <headerFooter>
    <oddHeader>&amp;R&amp;"Trebuchet MS,보통"&amp;12
www.wooribank.com</oddHeader>
    <oddFooter>&amp;R&amp;"Trebuchet MS,보통"Page 7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1"/>
  <sheetViews>
    <sheetView showGridLines="0" view="pageBreakPreview" zoomScale="90" zoomScaleNormal="100" zoomScaleSheetLayoutView="90" workbookViewId="0">
      <selection activeCell="T26" sqref="T26"/>
    </sheetView>
  </sheetViews>
  <sheetFormatPr defaultRowHeight="11.25"/>
  <cols>
    <col min="1" max="1" width="19.140625" style="372" customWidth="1"/>
    <col min="2" max="2" width="4.28515625" style="372" customWidth="1"/>
    <col min="3" max="3" width="18.7109375" style="372" customWidth="1"/>
    <col min="4" max="4" width="8.28515625" style="372" customWidth="1"/>
    <col min="5" max="5" width="2.7109375" style="372" customWidth="1"/>
    <col min="6" max="6" width="8.28515625" style="372" customWidth="1"/>
    <col min="7" max="7" width="8" style="372" customWidth="1"/>
    <col min="8" max="8" width="16.28515625" style="372" customWidth="1"/>
    <col min="9" max="9" width="8.28515625" style="396" customWidth="1"/>
    <col min="10" max="10" width="2.7109375" style="396" customWidth="1"/>
    <col min="11" max="11" width="8.28515625" style="396" customWidth="1"/>
    <col min="12" max="12" width="8" style="396" customWidth="1"/>
    <col min="13" max="13" width="21.42578125" style="396" customWidth="1"/>
    <col min="14" max="14" width="8.28515625" style="396" customWidth="1"/>
    <col min="15" max="15" width="2.7109375" style="396" customWidth="1"/>
    <col min="16" max="16" width="8.28515625" style="396" customWidth="1"/>
    <col min="17" max="17" width="1.85546875" style="372" customWidth="1"/>
    <col min="18" max="16384" width="9.140625" style="372"/>
  </cols>
  <sheetData>
    <row r="1" spans="1:17" s="311" customFormat="1" ht="30" customHeight="1">
      <c r="A1" s="395"/>
      <c r="B1" s="352"/>
      <c r="C1" s="392" t="s">
        <v>153</v>
      </c>
      <c r="D1" s="309"/>
      <c r="E1" s="309"/>
      <c r="F1" s="309"/>
      <c r="G1" s="309"/>
      <c r="H1" s="309"/>
      <c r="I1" s="419"/>
      <c r="J1" s="419"/>
      <c r="K1" s="419"/>
      <c r="L1" s="419"/>
      <c r="M1" s="419"/>
      <c r="N1" s="419"/>
      <c r="O1" s="419"/>
      <c r="P1" s="419"/>
      <c r="Q1" s="352"/>
    </row>
    <row r="2" spans="1:17" s="311" customFormat="1" ht="15.75" customHeight="1">
      <c r="A2" s="353"/>
      <c r="I2" s="412"/>
      <c r="J2" s="412"/>
      <c r="K2" s="412"/>
      <c r="L2" s="412"/>
      <c r="M2" s="412"/>
      <c r="N2" s="412"/>
      <c r="O2" s="412"/>
      <c r="P2" s="412"/>
    </row>
    <row r="3" spans="1:17" ht="15.75">
      <c r="A3" s="394"/>
      <c r="B3" s="294"/>
      <c r="C3" s="303" t="s">
        <v>154</v>
      </c>
    </row>
    <row r="4" spans="1:17">
      <c r="A4" s="394"/>
      <c r="B4" s="294"/>
    </row>
    <row r="5" spans="1:17" ht="16.5" customHeight="1">
      <c r="A5" s="394"/>
      <c r="B5" s="294"/>
      <c r="C5" s="418" t="s">
        <v>174</v>
      </c>
      <c r="D5" s="307"/>
      <c r="E5" s="307"/>
      <c r="F5" s="307"/>
      <c r="G5" s="420"/>
      <c r="H5" s="381" t="s">
        <v>175</v>
      </c>
      <c r="I5" s="421"/>
      <c r="J5" s="421"/>
      <c r="K5" s="421"/>
      <c r="L5" s="421"/>
      <c r="M5" s="381" t="s">
        <v>176</v>
      </c>
      <c r="N5" s="413"/>
    </row>
    <row r="6" spans="1:17" ht="16.5" customHeight="1">
      <c r="A6" s="394"/>
      <c r="B6" s="294"/>
      <c r="C6" s="418"/>
      <c r="D6" s="307"/>
      <c r="E6" s="307"/>
      <c r="F6" s="307"/>
      <c r="G6" s="420"/>
      <c r="H6" s="381"/>
      <c r="I6" s="421"/>
      <c r="J6" s="421"/>
      <c r="K6" s="421"/>
      <c r="L6" s="421"/>
      <c r="M6" s="381"/>
      <c r="N6" s="413"/>
    </row>
    <row r="7" spans="1:17" ht="16.5" customHeight="1">
      <c r="A7" s="394"/>
      <c r="B7" s="294"/>
      <c r="C7" s="373" t="s">
        <v>155</v>
      </c>
      <c r="D7" s="1716" t="s">
        <v>420</v>
      </c>
      <c r="E7" s="1716"/>
      <c r="F7" s="1716"/>
      <c r="G7" s="294"/>
      <c r="H7" s="373" t="s">
        <v>155</v>
      </c>
      <c r="I7" s="1716" t="str">
        <f>D7</f>
        <v>4Q17</v>
      </c>
      <c r="J7" s="1716"/>
      <c r="K7" s="1716"/>
      <c r="L7" s="397"/>
      <c r="M7" s="373" t="s">
        <v>155</v>
      </c>
      <c r="N7" s="1716" t="str">
        <f>D7</f>
        <v>4Q17</v>
      </c>
      <c r="O7" s="1716"/>
      <c r="P7" s="1716"/>
    </row>
    <row r="8" spans="1:17" ht="16.5" customHeight="1">
      <c r="A8" s="394"/>
      <c r="B8" s="294"/>
      <c r="C8" s="411" t="s">
        <v>7</v>
      </c>
      <c r="D8" s="1150">
        <v>16665.599999999999</v>
      </c>
      <c r="E8" s="1154"/>
      <c r="F8" s="1155">
        <v>1</v>
      </c>
      <c r="G8" s="294"/>
      <c r="H8" s="411" t="s">
        <v>7</v>
      </c>
      <c r="I8" s="1150">
        <v>16665.599999999999</v>
      </c>
      <c r="J8" s="1154"/>
      <c r="K8" s="1155">
        <v>1</v>
      </c>
      <c r="L8" s="1028"/>
      <c r="M8" s="411" t="s">
        <v>7</v>
      </c>
      <c r="N8" s="1034">
        <v>5309.0779999999995</v>
      </c>
      <c r="O8" s="1033"/>
      <c r="P8" s="1036">
        <v>1</v>
      </c>
      <c r="Q8" s="396"/>
    </row>
    <row r="9" spans="1:17" ht="16.5" customHeight="1">
      <c r="A9" s="394"/>
      <c r="B9" s="294"/>
      <c r="C9" s="317" t="s">
        <v>156</v>
      </c>
      <c r="D9" s="1156">
        <v>0</v>
      </c>
      <c r="E9" s="1153"/>
      <c r="F9" s="1151">
        <v>0</v>
      </c>
      <c r="G9" s="294"/>
      <c r="H9" s="317" t="s">
        <v>162</v>
      </c>
      <c r="I9" s="1159">
        <v>5309.0780000000004</v>
      </c>
      <c r="J9" s="1157"/>
      <c r="K9" s="1158">
        <v>0.31855274210968437</v>
      </c>
      <c r="L9" s="1028"/>
      <c r="M9" s="317" t="s">
        <v>165</v>
      </c>
      <c r="N9" s="1164">
        <v>3225.2919999999999</v>
      </c>
      <c r="O9" s="1161"/>
      <c r="P9" s="1162">
        <v>0.60745903183273686</v>
      </c>
      <c r="Q9" s="396"/>
    </row>
    <row r="10" spans="1:17" ht="16.5" customHeight="1">
      <c r="A10" s="394"/>
      <c r="B10" s="294"/>
      <c r="C10" s="317" t="s">
        <v>157</v>
      </c>
      <c r="D10" s="1152">
        <v>10086.299999999999</v>
      </c>
      <c r="E10" s="1153"/>
      <c r="F10" s="1151">
        <v>0.6051842073682947</v>
      </c>
      <c r="G10" s="294"/>
      <c r="H10" s="317" t="s">
        <v>163</v>
      </c>
      <c r="I10" s="1159">
        <v>10778.535</v>
      </c>
      <c r="J10" s="1157"/>
      <c r="K10" s="1158">
        <v>0.64676587063482538</v>
      </c>
      <c r="L10" s="1028"/>
      <c r="M10" s="317" t="s">
        <v>66</v>
      </c>
      <c r="N10" s="1164">
        <v>217.453</v>
      </c>
      <c r="O10" s="1160"/>
      <c r="P10" s="1162">
        <v>4.0873987568280278E-2</v>
      </c>
      <c r="Q10" s="396"/>
    </row>
    <row r="11" spans="1:17" ht="16.5" customHeight="1">
      <c r="A11" s="394"/>
      <c r="B11" s="294"/>
      <c r="C11" s="317" t="s">
        <v>158</v>
      </c>
      <c r="D11" s="1152">
        <v>6520.2</v>
      </c>
      <c r="E11" s="1153"/>
      <c r="F11" s="1151">
        <v>0.39121564862594504</v>
      </c>
      <c r="G11" s="294"/>
      <c r="H11" s="317" t="s">
        <v>164</v>
      </c>
      <c r="I11" s="1159">
        <v>577.96400000000006</v>
      </c>
      <c r="J11" s="1157"/>
      <c r="K11" s="1158">
        <v>3.468138725549022E-2</v>
      </c>
      <c r="L11" s="1028"/>
      <c r="M11" s="317" t="s">
        <v>166</v>
      </c>
      <c r="N11" s="1164">
        <v>25.768000000000001</v>
      </c>
      <c r="O11" s="1163"/>
      <c r="P11" s="1162">
        <v>4.89734413260501E-3</v>
      </c>
      <c r="Q11" s="396"/>
    </row>
    <row r="12" spans="1:17" ht="16.5" customHeight="1">
      <c r="A12" s="394"/>
      <c r="B12" s="294"/>
      <c r="C12" s="317" t="s">
        <v>159</v>
      </c>
      <c r="D12" s="1152">
        <v>37.299999999999997</v>
      </c>
      <c r="E12" s="1153"/>
      <c r="F12" s="1151">
        <v>2.2200888035521422E-3</v>
      </c>
      <c r="G12" s="294"/>
      <c r="H12" s="317"/>
      <c r="I12" s="1055"/>
      <c r="J12" s="1053"/>
      <c r="K12" s="1054"/>
      <c r="L12" s="403"/>
      <c r="M12" s="317" t="s">
        <v>34</v>
      </c>
      <c r="N12" s="1164">
        <v>1840.5650000000001</v>
      </c>
      <c r="O12" s="1161"/>
      <c r="P12" s="1162">
        <v>0.34676963646637787</v>
      </c>
      <c r="Q12" s="396"/>
    </row>
    <row r="13" spans="1:17" ht="16.5" customHeight="1">
      <c r="A13" s="394"/>
      <c r="B13" s="294"/>
      <c r="C13" s="317" t="s">
        <v>160</v>
      </c>
      <c r="D13" s="1152">
        <v>2896.1</v>
      </c>
      <c r="E13" s="1153"/>
      <c r="F13" s="1151">
        <v>0.17376695067802711</v>
      </c>
      <c r="G13" s="294"/>
      <c r="H13" s="317"/>
      <c r="I13" s="878"/>
      <c r="J13" s="878"/>
      <c r="K13" s="879"/>
      <c r="L13" s="400"/>
      <c r="M13" s="317"/>
      <c r="N13" s="1064"/>
      <c r="O13" s="1065"/>
      <c r="P13" s="1063"/>
      <c r="Q13" s="396"/>
    </row>
    <row r="14" spans="1:17" ht="16.5" customHeight="1">
      <c r="A14" s="394"/>
      <c r="B14" s="294"/>
      <c r="C14" s="317" t="s">
        <v>161</v>
      </c>
      <c r="D14" s="1152">
        <v>3645.9</v>
      </c>
      <c r="E14" s="1154"/>
      <c r="F14" s="1151">
        <v>0.21876875075002999</v>
      </c>
      <c r="G14" s="294"/>
      <c r="H14" s="317"/>
      <c r="I14" s="879"/>
      <c r="J14" s="879"/>
      <c r="K14" s="879"/>
      <c r="L14" s="400"/>
      <c r="M14" s="409"/>
      <c r="N14" s="1029"/>
      <c r="O14" s="1029"/>
      <c r="P14" s="1029"/>
    </row>
    <row r="15" spans="1:17" ht="16.5" customHeight="1" thickBot="1">
      <c r="A15" s="394"/>
      <c r="B15" s="294"/>
      <c r="C15" s="408"/>
      <c r="D15" s="1091"/>
      <c r="E15" s="1091"/>
      <c r="F15" s="1092"/>
      <c r="G15" s="294"/>
      <c r="H15" s="408"/>
      <c r="I15" s="880"/>
      <c r="J15" s="880"/>
      <c r="K15" s="880"/>
      <c r="L15" s="400"/>
      <c r="M15" s="410"/>
      <c r="N15" s="880"/>
      <c r="O15" s="880"/>
      <c r="P15" s="880"/>
    </row>
    <row r="16" spans="1:17" ht="16.5" customHeight="1">
      <c r="A16" s="394"/>
      <c r="B16" s="294"/>
      <c r="D16" s="1046"/>
      <c r="E16" s="1040"/>
      <c r="F16" s="1030"/>
      <c r="I16" s="1024"/>
      <c r="J16" s="1024"/>
      <c r="K16" s="14"/>
      <c r="P16" s="14"/>
    </row>
    <row r="17" spans="1:18" ht="16.5" customHeight="1">
      <c r="A17" s="394"/>
      <c r="B17" s="294"/>
      <c r="C17" s="1093"/>
      <c r="D17" s="1093"/>
      <c r="E17" s="1093"/>
      <c r="F17" s="1093"/>
      <c r="I17" s="1024"/>
      <c r="J17" s="1024"/>
      <c r="K17" s="1024"/>
    </row>
    <row r="18" spans="1:18" ht="16.5" customHeight="1">
      <c r="A18" s="394"/>
      <c r="B18" s="294"/>
      <c r="C18" s="303" t="s">
        <v>170</v>
      </c>
      <c r="D18" s="294"/>
      <c r="E18" s="294"/>
      <c r="F18" s="294"/>
      <c r="G18" s="294"/>
      <c r="H18" s="294"/>
      <c r="I18" s="1026"/>
      <c r="J18" s="1026"/>
      <c r="K18" s="1026"/>
      <c r="L18" s="397"/>
      <c r="M18" s="397"/>
      <c r="N18" s="397"/>
      <c r="O18" s="397"/>
      <c r="P18" s="397"/>
    </row>
    <row r="19" spans="1:18" ht="16.5" customHeight="1">
      <c r="A19" s="394"/>
      <c r="B19" s="294"/>
      <c r="H19" s="294"/>
      <c r="I19" s="1027"/>
      <c r="J19" s="1027"/>
      <c r="K19" s="1026"/>
      <c r="L19" s="397"/>
      <c r="M19" s="422"/>
      <c r="N19" s="415"/>
      <c r="O19" s="415"/>
      <c r="P19" s="416"/>
    </row>
    <row r="20" spans="1:18" ht="16.5" customHeight="1">
      <c r="A20" s="394"/>
      <c r="B20" s="294"/>
      <c r="C20" s="418" t="s">
        <v>167</v>
      </c>
      <c r="D20" s="307"/>
      <c r="E20" s="307"/>
      <c r="F20" s="307"/>
      <c r="G20" s="420"/>
      <c r="H20" s="381" t="s">
        <v>168</v>
      </c>
      <c r="I20" s="1025"/>
      <c r="J20" s="1025"/>
      <c r="K20" s="1025"/>
      <c r="L20" s="421"/>
      <c r="M20" s="381" t="s">
        <v>169</v>
      </c>
      <c r="N20" s="413"/>
    </row>
    <row r="21" spans="1:18" ht="16.5" customHeight="1">
      <c r="A21" s="394"/>
      <c r="B21" s="294"/>
      <c r="C21" s="418"/>
      <c r="D21" s="307"/>
      <c r="E21" s="307"/>
      <c r="F21" s="307"/>
      <c r="G21" s="420"/>
      <c r="H21" s="381"/>
      <c r="I21" s="1025"/>
      <c r="J21" s="1025"/>
      <c r="K21" s="1025"/>
      <c r="L21" s="421"/>
      <c r="M21" s="381"/>
      <c r="N21" s="413"/>
    </row>
    <row r="22" spans="1:18" ht="16.5" customHeight="1">
      <c r="A22" s="394"/>
      <c r="B22" s="294"/>
      <c r="C22" s="373" t="s">
        <v>155</v>
      </c>
      <c r="D22" s="1716" t="str">
        <f>D7</f>
        <v>4Q17</v>
      </c>
      <c r="E22" s="1716"/>
      <c r="F22" s="1716"/>
      <c r="G22" s="294"/>
      <c r="H22" s="373" t="s">
        <v>155</v>
      </c>
      <c r="I22" s="1716" t="s">
        <v>420</v>
      </c>
      <c r="J22" s="1716"/>
      <c r="K22" s="1716"/>
      <c r="L22" s="1025"/>
      <c r="M22" s="373" t="s">
        <v>155</v>
      </c>
      <c r="N22" s="1716" t="str">
        <f>D7</f>
        <v>4Q17</v>
      </c>
      <c r="O22" s="1716"/>
      <c r="P22" s="1716"/>
    </row>
    <row r="23" spans="1:18" ht="16.5" customHeight="1">
      <c r="A23" s="394"/>
      <c r="B23" s="294"/>
      <c r="C23" s="411" t="s">
        <v>7</v>
      </c>
      <c r="D23" s="1039">
        <v>72364.600000000006</v>
      </c>
      <c r="E23" s="1045"/>
      <c r="F23" s="1037">
        <v>1</v>
      </c>
      <c r="G23" s="295"/>
      <c r="H23" s="411" t="s">
        <v>7</v>
      </c>
      <c r="I23" s="1044">
        <v>72364.667000000001</v>
      </c>
      <c r="J23" s="1042"/>
      <c r="K23" s="1035">
        <v>1</v>
      </c>
      <c r="L23" s="1025"/>
      <c r="M23" s="411" t="s">
        <v>7</v>
      </c>
      <c r="N23" s="1031">
        <v>53189.990000000005</v>
      </c>
      <c r="O23" s="1041"/>
      <c r="P23" s="1032">
        <v>1</v>
      </c>
    </row>
    <row r="24" spans="1:18" ht="16.5" customHeight="1">
      <c r="A24" s="394"/>
      <c r="B24" s="294"/>
      <c r="C24" s="317" t="s">
        <v>156</v>
      </c>
      <c r="D24" s="1170">
        <v>0</v>
      </c>
      <c r="E24" s="1168"/>
      <c r="F24" s="1166">
        <v>0</v>
      </c>
      <c r="G24" s="295"/>
      <c r="H24" s="317" t="s">
        <v>162</v>
      </c>
      <c r="I24" s="1173">
        <v>53189.990000000005</v>
      </c>
      <c r="J24" s="1171"/>
      <c r="K24" s="1172">
        <v>0.7350238374904996</v>
      </c>
      <c r="L24" s="1025"/>
      <c r="M24" s="317" t="s">
        <v>165</v>
      </c>
      <c r="N24" s="1177">
        <v>45825.834000000003</v>
      </c>
      <c r="O24" s="1175"/>
      <c r="P24" s="1176">
        <v>0.86155292348185752</v>
      </c>
    </row>
    <row r="25" spans="1:18" ht="16.5" customHeight="1">
      <c r="A25" s="394"/>
      <c r="B25" s="294"/>
      <c r="C25" s="317" t="s">
        <v>157</v>
      </c>
      <c r="D25" s="1167">
        <v>51830.5</v>
      </c>
      <c r="E25" s="1168"/>
      <c r="F25" s="1166">
        <v>0.71624404062737512</v>
      </c>
      <c r="G25" s="295"/>
      <c r="H25" s="317" t="s">
        <v>163</v>
      </c>
      <c r="I25" s="1173">
        <v>11007.579</v>
      </c>
      <c r="J25" s="1171"/>
      <c r="K25" s="1172">
        <v>0.15211773647481516</v>
      </c>
      <c r="L25" s="1025"/>
      <c r="M25" s="317" t="s">
        <v>66</v>
      </c>
      <c r="N25" s="1177">
        <v>740.63400000000001</v>
      </c>
      <c r="O25" s="1175"/>
      <c r="P25" s="1176">
        <v>1.3931190073322053E-2</v>
      </c>
    </row>
    <row r="26" spans="1:18" ht="16.5" customHeight="1">
      <c r="A26" s="394"/>
      <c r="B26" s="294"/>
      <c r="C26" s="317" t="s">
        <v>158</v>
      </c>
      <c r="D26" s="1167">
        <v>14665.8</v>
      </c>
      <c r="E26" s="1168"/>
      <c r="F26" s="1166">
        <v>0.20266703516893525</v>
      </c>
      <c r="G26" s="295"/>
      <c r="H26" s="317" t="s">
        <v>164</v>
      </c>
      <c r="I26" s="1173">
        <v>8167.098</v>
      </c>
      <c r="J26" s="1171"/>
      <c r="K26" s="1172">
        <v>0.11285842603468528</v>
      </c>
      <c r="L26" s="400"/>
      <c r="M26" s="317" t="s">
        <v>166</v>
      </c>
      <c r="N26" s="1177">
        <v>29.943999999999999</v>
      </c>
      <c r="O26" s="1174"/>
      <c r="P26" s="1176">
        <v>5.6401579244218843E-4</v>
      </c>
    </row>
    <row r="27" spans="1:18" ht="16.5" customHeight="1">
      <c r="A27" s="394"/>
      <c r="B27" s="294"/>
      <c r="C27" s="317" t="s">
        <v>159</v>
      </c>
      <c r="D27" s="1167">
        <v>107.7</v>
      </c>
      <c r="E27" s="1168"/>
      <c r="F27" s="1166">
        <v>1.4924341877979685E-3</v>
      </c>
      <c r="G27" s="295"/>
      <c r="H27" s="317"/>
      <c r="I27" s="1084"/>
      <c r="J27" s="1082"/>
      <c r="K27" s="1083"/>
      <c r="L27" s="403"/>
      <c r="M27" s="317" t="s">
        <v>34</v>
      </c>
      <c r="N27" s="1177">
        <v>6593.5779999999995</v>
      </c>
      <c r="O27" s="1178"/>
      <c r="P27" s="1176">
        <v>0.12397067117879301</v>
      </c>
    </row>
    <row r="28" spans="1:18" ht="16.5" customHeight="1">
      <c r="A28" s="394"/>
      <c r="B28" s="294"/>
      <c r="C28" s="317" t="s">
        <v>160</v>
      </c>
      <c r="D28" s="1167">
        <v>12553.3</v>
      </c>
      <c r="E28" s="1168"/>
      <c r="F28" s="1166">
        <v>0.17346783666136945</v>
      </c>
      <c r="G28" s="295"/>
      <c r="H28" s="317"/>
      <c r="I28" s="881"/>
      <c r="J28" s="881"/>
      <c r="K28" s="877"/>
      <c r="L28" s="400"/>
      <c r="M28" s="317"/>
      <c r="N28" s="1074"/>
      <c r="O28" s="1075"/>
      <c r="P28" s="1073"/>
    </row>
    <row r="29" spans="1:18" ht="16.5" customHeight="1">
      <c r="A29" s="394"/>
      <c r="B29" s="294"/>
      <c r="C29" s="317" t="s">
        <v>161</v>
      </c>
      <c r="D29" s="1167">
        <v>7873.1</v>
      </c>
      <c r="E29" s="1169"/>
      <c r="F29" s="1166">
        <v>0.10879568852345747</v>
      </c>
      <c r="G29" s="295"/>
      <c r="H29" s="317"/>
      <c r="I29" s="879"/>
      <c r="J29" s="879"/>
      <c r="K29" s="879"/>
      <c r="L29" s="400"/>
      <c r="M29" s="317"/>
      <c r="N29" s="398"/>
      <c r="O29" s="398"/>
      <c r="P29" s="407"/>
      <c r="R29" s="423"/>
    </row>
    <row r="30" spans="1:18" ht="16.5" customHeight="1" thickBot="1">
      <c r="A30" s="394"/>
      <c r="B30" s="330"/>
      <c r="C30" s="408"/>
      <c r="D30" s="880"/>
      <c r="E30" s="880"/>
      <c r="F30" s="880"/>
      <c r="G30" s="295"/>
      <c r="H30" s="408"/>
      <c r="I30" s="880"/>
      <c r="J30" s="880"/>
      <c r="K30" s="880"/>
      <c r="L30" s="400"/>
      <c r="M30" s="410"/>
      <c r="N30" s="405"/>
      <c r="O30" s="405"/>
      <c r="P30" s="405"/>
    </row>
    <row r="31" spans="1:18" ht="16.899999999999999" customHeight="1">
      <c r="A31" s="394"/>
      <c r="B31" s="294"/>
      <c r="D31" s="312"/>
      <c r="E31" s="312"/>
      <c r="F31" s="13"/>
      <c r="G31" s="312"/>
      <c r="H31" s="312"/>
      <c r="I31" s="412"/>
      <c r="J31" s="412"/>
      <c r="K31" s="13"/>
      <c r="L31" s="412"/>
      <c r="M31" s="412"/>
      <c r="N31" s="412"/>
      <c r="O31" s="412"/>
      <c r="P31" s="13"/>
    </row>
    <row r="32" spans="1:18" ht="18" customHeight="1">
      <c r="A32" s="394"/>
      <c r="B32" s="294"/>
      <c r="C32" s="306" t="s">
        <v>171</v>
      </c>
      <c r="D32" s="312"/>
      <c r="E32" s="312"/>
      <c r="F32" s="312"/>
      <c r="G32" s="312"/>
      <c r="H32" s="312"/>
      <c r="I32" s="412"/>
      <c r="J32" s="412"/>
      <c r="K32" s="412"/>
      <c r="L32" s="412"/>
      <c r="M32" s="412"/>
      <c r="N32" s="412"/>
      <c r="O32" s="412"/>
      <c r="P32" s="412"/>
    </row>
    <row r="33" spans="1:16" ht="15" customHeight="1">
      <c r="A33" s="371"/>
      <c r="B33" s="294"/>
      <c r="C33" s="313" t="s">
        <v>172</v>
      </c>
      <c r="D33" s="312"/>
      <c r="E33" s="312"/>
      <c r="F33" s="312"/>
      <c r="G33" s="312"/>
      <c r="H33" s="312"/>
      <c r="I33" s="412"/>
      <c r="J33" s="412"/>
      <c r="K33" s="412"/>
      <c r="L33" s="412"/>
      <c r="M33" s="412"/>
      <c r="N33" s="412"/>
      <c r="O33" s="412"/>
      <c r="P33" s="412"/>
    </row>
    <row r="34" spans="1:16" ht="15" customHeight="1">
      <c r="A34" s="424"/>
      <c r="B34" s="294"/>
      <c r="C34" s="314"/>
      <c r="D34" s="425"/>
      <c r="E34" s="425"/>
      <c r="F34" s="425"/>
      <c r="G34" s="425"/>
      <c r="H34" s="425"/>
      <c r="I34" s="426"/>
      <c r="J34" s="426"/>
      <c r="K34" s="426"/>
      <c r="L34" s="426"/>
    </row>
    <row r="35" spans="1:16" ht="18" customHeight="1">
      <c r="A35" s="424"/>
    </row>
    <row r="36" spans="1:16" ht="18" customHeight="1"/>
    <row r="37" spans="1:16" ht="18" customHeight="1"/>
    <row r="38" spans="1:16" ht="18" customHeight="1"/>
    <row r="39" spans="1:16" ht="18" customHeight="1"/>
    <row r="40" spans="1:16" ht="18" customHeight="1"/>
    <row r="62" spans="9:16" s="375" customFormat="1">
      <c r="I62" s="417"/>
      <c r="J62" s="417"/>
      <c r="K62" s="417"/>
      <c r="L62" s="417"/>
      <c r="M62" s="417"/>
      <c r="N62" s="417"/>
      <c r="O62" s="417"/>
      <c r="P62" s="417"/>
    </row>
    <row r="68" spans="9:16" s="375" customFormat="1">
      <c r="I68" s="417"/>
      <c r="J68" s="417"/>
      <c r="K68" s="417"/>
      <c r="L68" s="417"/>
      <c r="M68" s="417"/>
      <c r="N68" s="417"/>
      <c r="O68" s="417"/>
      <c r="P68" s="417"/>
    </row>
    <row r="69" spans="9:16" s="375" customFormat="1">
      <c r="I69" s="417"/>
      <c r="J69" s="417"/>
      <c r="K69" s="417"/>
      <c r="L69" s="417"/>
      <c r="M69" s="417"/>
      <c r="N69" s="417"/>
      <c r="O69" s="417"/>
      <c r="P69" s="417"/>
    </row>
    <row r="85" spans="9:16" s="375" customFormat="1">
      <c r="I85" s="417"/>
      <c r="J85" s="417"/>
      <c r="K85" s="417"/>
      <c r="L85" s="417"/>
      <c r="M85" s="417"/>
      <c r="N85" s="417"/>
      <c r="O85" s="417"/>
      <c r="P85" s="417"/>
    </row>
    <row r="90" spans="9:16" s="375" customFormat="1">
      <c r="I90" s="417"/>
      <c r="J90" s="417"/>
      <c r="K90" s="417"/>
      <c r="L90" s="417"/>
      <c r="M90" s="417"/>
      <c r="N90" s="417"/>
      <c r="O90" s="417"/>
      <c r="P90" s="417"/>
    </row>
    <row r="91" spans="9:16" s="375" customFormat="1">
      <c r="I91" s="417"/>
      <c r="J91" s="417"/>
      <c r="K91" s="417"/>
      <c r="L91" s="417"/>
      <c r="M91" s="417"/>
      <c r="N91" s="417"/>
      <c r="O91" s="417"/>
      <c r="P91" s="417"/>
    </row>
  </sheetData>
  <mergeCells count="6">
    <mergeCell ref="D22:F22"/>
    <mergeCell ref="N22:P22"/>
    <mergeCell ref="I7:K7"/>
    <mergeCell ref="N7:P7"/>
    <mergeCell ref="D7:F7"/>
    <mergeCell ref="I22:K22"/>
  </mergeCells>
  <phoneticPr fontId="6" type="noConversion"/>
  <pageMargins left="0.43307086614173229" right="0.23622047244094491" top="0.62992125984251968" bottom="0.35433070866141736" header="0.15748031496062992" footer="0.15748031496062992"/>
  <pageSetup paperSize="9" scale="88" orientation="landscape" useFirstPageNumber="1" r:id="rId1"/>
  <headerFooter>
    <oddHeader>&amp;R&amp;"Trebuchet MS,보통"&amp;12
www.wooribank.com</oddHeader>
    <oddFooter xml:space="preserve">&amp;R&amp;"Trebuchet MS,보통"Page  8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22</vt:i4>
      </vt:variant>
      <vt:variant>
        <vt:lpstr>이름이 지정된 범위</vt:lpstr>
      </vt:variant>
      <vt:variant>
        <vt:i4>23</vt:i4>
      </vt:variant>
    </vt:vector>
  </HeadingPairs>
  <TitlesOfParts>
    <vt:vector size="45" baseType="lpstr">
      <vt:lpstr>Cover</vt:lpstr>
      <vt:lpstr>ToC</vt:lpstr>
      <vt:lpstr>Group_BS</vt:lpstr>
      <vt:lpstr>Group_IS</vt:lpstr>
      <vt:lpstr>Group IS by Subsidiary</vt:lpstr>
      <vt:lpstr>Deposit Breakdown</vt:lpstr>
      <vt:lpstr>Loan Breakdown(Total Credit)</vt:lpstr>
      <vt:lpstr>Loan Breakdown(Loans in KRW)</vt:lpstr>
      <vt:lpstr>Loan Breakdown-1</vt:lpstr>
      <vt:lpstr>Loan Breakdown-2</vt:lpstr>
      <vt:lpstr>Loan Maturity</vt:lpstr>
      <vt:lpstr>NIM(Bank+Card)</vt:lpstr>
      <vt:lpstr>NIM(Bank)</vt:lpstr>
      <vt:lpstr>Asset Quality-Group</vt:lpstr>
      <vt:lpstr>LLP</vt:lpstr>
      <vt:lpstr>Asset Quality by Borrower</vt:lpstr>
      <vt:lpstr>Delinquency by Borrower</vt:lpstr>
      <vt:lpstr>Delinquency by Industry(Corp)</vt:lpstr>
      <vt:lpstr>Delinquency by Industry(SME)</vt:lpstr>
      <vt:lpstr>BIS Ratio</vt:lpstr>
      <vt:lpstr>Woori Card</vt:lpstr>
      <vt:lpstr>Card_AQ</vt:lpstr>
      <vt:lpstr>'Asset Quality by Borrower'!Print_Area</vt:lpstr>
      <vt:lpstr>'Asset Quality-Group'!Print_Area</vt:lpstr>
      <vt:lpstr>'BIS Ratio'!Print_Area</vt:lpstr>
      <vt:lpstr>Card_AQ!Print_Area</vt:lpstr>
      <vt:lpstr>Cover!Print_Area</vt:lpstr>
      <vt:lpstr>'Delinquency by Borrower'!Print_Area</vt:lpstr>
      <vt:lpstr>'Delinquency by Industry(Corp)'!Print_Area</vt:lpstr>
      <vt:lpstr>'Delinquency by Industry(SME)'!Print_Area</vt:lpstr>
      <vt:lpstr>'Deposit Breakdown'!Print_Area</vt:lpstr>
      <vt:lpstr>Group_BS!Print_Area</vt:lpstr>
      <vt:lpstr>Group_IS!Print_Area</vt:lpstr>
      <vt:lpstr>LLP!Print_Area</vt:lpstr>
      <vt:lpstr>'Loan Breakdown(Loans in KRW)'!Print_Area</vt:lpstr>
      <vt:lpstr>'Loan Breakdown(Total Credit)'!Print_Area</vt:lpstr>
      <vt:lpstr>'Loan Breakdown-1'!Print_Area</vt:lpstr>
      <vt:lpstr>'Loan Breakdown-2'!Print_Area</vt:lpstr>
      <vt:lpstr>'Loan Maturity'!Print_Area</vt:lpstr>
      <vt:lpstr>'NIM(Bank)'!Print_Area</vt:lpstr>
      <vt:lpstr>'NIM(Bank+Card)'!Print_Area</vt:lpstr>
      <vt:lpstr>ToC!Print_Area</vt:lpstr>
      <vt:lpstr>'Woori Card'!Print_Area</vt:lpstr>
      <vt:lpstr>'BIS Ratio'!Print_Titles</vt:lpstr>
      <vt:lpstr>'Woori Card'!Print_Titles</vt:lpstr>
    </vt:vector>
  </TitlesOfParts>
  <Company>woori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woori</dc:creator>
  <cp:lastModifiedBy>woori</cp:lastModifiedBy>
  <cp:lastPrinted>2018-02-08T00:31:16Z</cp:lastPrinted>
  <dcterms:created xsi:type="dcterms:W3CDTF">2013-02-08T02:37:29Z</dcterms:created>
  <dcterms:modified xsi:type="dcterms:W3CDTF">2018-02-21T09:51:27Z</dcterms:modified>
</cp:coreProperties>
</file>